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Primarie\Desktop\"/>
    </mc:Choice>
  </mc:AlternateContent>
  <xr:revisionPtr revIDLastSave="0" documentId="13_ncr:1_{40D2D64B-61CA-4B8B-A00A-8F74103E6B7A}" xr6:coauthVersionLast="47" xr6:coauthVersionMax="47" xr10:uidLastSave="{00000000-0000-0000-0000-000000000000}"/>
  <bookViews>
    <workbookView xWindow="0" yWindow="0" windowWidth="19575" windowHeight="15600" xr2:uid="{00000000-000D-0000-FFFF-FFFF00000000}"/>
  </bookViews>
  <sheets>
    <sheet name="Foaie1" sheetId="1" r:id="rId1"/>
    <sheet name="Foaie2" sheetId="2" r:id="rId2"/>
    <sheet name="Foaie3" sheetId="3" r:id="rId3"/>
  </sheets>
  <definedNames>
    <definedName name="_GoBack" localSheetId="0">Foaie1!$A$394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99" i="1" l="1"/>
  <c r="E336" i="1"/>
  <c r="E321" i="1" l="1"/>
  <c r="D321" i="1"/>
  <c r="E326" i="1"/>
  <c r="D326" i="1"/>
  <c r="D234" i="1" l="1"/>
  <c r="E234" i="1"/>
  <c r="E218" i="1"/>
  <c r="D218" i="1"/>
  <c r="D28" i="1"/>
  <c r="D284" i="1"/>
  <c r="D281" i="1" s="1"/>
  <c r="D297" i="1"/>
  <c r="E284" i="1"/>
  <c r="E275" i="1"/>
  <c r="E250" i="1"/>
  <c r="E242" i="1"/>
  <c r="D242" i="1" l="1"/>
  <c r="C81" i="1"/>
  <c r="E172" i="1"/>
  <c r="E28" i="1"/>
  <c r="D134" i="1"/>
  <c r="D133" i="1" s="1"/>
  <c r="E159" i="1"/>
  <c r="E156" i="1" s="1"/>
  <c r="E373" i="1"/>
  <c r="D373" i="1"/>
  <c r="D166" i="1"/>
  <c r="D250" i="1"/>
  <c r="D245" i="1"/>
  <c r="D259" i="1" l="1"/>
  <c r="D275" i="1"/>
  <c r="D172" i="1"/>
  <c r="D171" i="1" s="1"/>
  <c r="D183" i="1" s="1"/>
  <c r="E171" i="1"/>
  <c r="E166" i="1"/>
  <c r="E245" i="1"/>
  <c r="E237" i="1"/>
  <c r="E236" i="1" s="1"/>
  <c r="E215" i="1"/>
  <c r="E201" i="1"/>
  <c r="E134" i="1"/>
  <c r="E122" i="1"/>
  <c r="E130" i="1" s="1"/>
  <c r="E48" i="1"/>
  <c r="D388" i="1"/>
  <c r="D336" i="1"/>
  <c r="D237" i="1"/>
  <c r="D236" i="1" s="1"/>
  <c r="D201" i="1"/>
  <c r="D122" i="1"/>
  <c r="D130" i="1" s="1"/>
  <c r="D204" i="1"/>
  <c r="D48" i="1"/>
  <c r="D65" i="1" s="1"/>
  <c r="E292" i="1"/>
  <c r="E196" i="1"/>
  <c r="E195" i="1" s="1"/>
  <c r="E222" i="1"/>
  <c r="E220" i="1" s="1"/>
  <c r="F222" i="1"/>
  <c r="G222" i="1"/>
  <c r="H222" i="1"/>
  <c r="I222" i="1"/>
  <c r="J222" i="1"/>
  <c r="K222" i="1"/>
  <c r="L222" i="1"/>
  <c r="M222" i="1"/>
  <c r="N222" i="1"/>
  <c r="O222" i="1"/>
  <c r="P222" i="1"/>
  <c r="Q222" i="1"/>
  <c r="R222" i="1"/>
  <c r="S222" i="1"/>
  <c r="T222" i="1"/>
  <c r="U222" i="1"/>
  <c r="V222" i="1"/>
  <c r="W222" i="1"/>
  <c r="X222" i="1"/>
  <c r="E231" i="1"/>
  <c r="E271" i="1"/>
  <c r="E207" i="1"/>
  <c r="E206" i="1" s="1"/>
  <c r="E204" i="1"/>
  <c r="E189" i="1"/>
  <c r="E187" i="1" s="1"/>
  <c r="E346" i="1"/>
  <c r="E366" i="1" s="1"/>
  <c r="E343" i="1" s="1"/>
  <c r="D346" i="1"/>
  <c r="D366" i="1" s="1"/>
  <c r="D343" i="1" s="1"/>
  <c r="E371" i="1"/>
  <c r="E369" i="1" s="1"/>
  <c r="D292" i="1"/>
  <c r="D215" i="1"/>
  <c r="D288" i="1"/>
  <c r="E297" i="1"/>
  <c r="E281" i="1"/>
  <c r="E288" i="1" s="1"/>
  <c r="D271" i="1"/>
  <c r="D270" i="1" s="1"/>
  <c r="D222" i="1"/>
  <c r="D220" i="1" s="1"/>
  <c r="E259" i="1"/>
  <c r="D231" i="1"/>
  <c r="D189" i="1"/>
  <c r="D187" i="1" s="1"/>
  <c r="D207" i="1"/>
  <c r="D206" i="1" s="1"/>
  <c r="D196" i="1"/>
  <c r="D195" i="1" s="1"/>
  <c r="D159" i="1"/>
  <c r="D156" i="1" s="1"/>
  <c r="D95" i="1"/>
  <c r="D114" i="1" s="1"/>
  <c r="E95" i="1"/>
  <c r="E114" i="1" s="1"/>
  <c r="E133" i="1" l="1"/>
  <c r="E163" i="1" s="1"/>
  <c r="D309" i="1"/>
  <c r="D82" i="1"/>
  <c r="C82" i="1"/>
  <c r="E183" i="1"/>
  <c r="E309" i="1"/>
  <c r="D89" i="1"/>
  <c r="E279" i="1"/>
  <c r="C80" i="1"/>
  <c r="D92" i="1"/>
  <c r="C89" i="1"/>
  <c r="D279" i="1"/>
  <c r="E119" i="1"/>
  <c r="D80" i="1"/>
  <c r="E92" i="1"/>
  <c r="D163" i="1"/>
  <c r="D248" i="1"/>
  <c r="E248" i="1"/>
  <c r="D278" i="1"/>
  <c r="D230" i="1"/>
  <c r="E230" i="1"/>
  <c r="E65" i="1"/>
  <c r="D371" i="1"/>
  <c r="D369" i="1" s="1"/>
  <c r="E270" i="1"/>
  <c r="E278" i="1" s="1"/>
  <c r="E226" i="1"/>
  <c r="E212" i="1"/>
  <c r="D226" i="1"/>
  <c r="D213" i="1" s="1"/>
  <c r="D212" i="1"/>
  <c r="D119" i="1" l="1"/>
  <c r="C83" i="1"/>
  <c r="D131" i="1"/>
  <c r="D86" i="1"/>
  <c r="E213" i="1"/>
  <c r="D88" i="1"/>
  <c r="E268" i="1"/>
  <c r="C88" i="1"/>
  <c r="D268" i="1"/>
  <c r="D90" i="1"/>
  <c r="E290" i="1"/>
  <c r="C90" i="1"/>
  <c r="D290" i="1"/>
  <c r="C86" i="1"/>
  <c r="D83" i="1"/>
  <c r="E131" i="1"/>
  <c r="C85" i="1"/>
  <c r="D185" i="1"/>
  <c r="D85" i="1"/>
  <c r="E185" i="1"/>
  <c r="D84" i="1"/>
  <c r="E164" i="1"/>
  <c r="C84" i="1"/>
  <c r="D164" i="1"/>
  <c r="E266" i="1"/>
  <c r="D266" i="1"/>
  <c r="D87" i="1" l="1"/>
  <c r="D91" i="1" s="1"/>
  <c r="E228" i="1"/>
  <c r="C87" i="1"/>
  <c r="C91" i="1" s="1"/>
  <c r="D228" i="1"/>
</calcChain>
</file>

<file path=xl/sharedStrings.xml><?xml version="1.0" encoding="utf-8"?>
<sst xmlns="http://schemas.openxmlformats.org/spreadsheetml/2006/main" count="523" uniqueCount="376">
  <si>
    <t>Nr.</t>
  </si>
  <si>
    <t>crt</t>
  </si>
  <si>
    <t>Denumirea Categoriei de venit</t>
  </si>
  <si>
    <t>Venituri din prest.servicii sume alocate pt. salarii asistenta medicală</t>
  </si>
  <si>
    <t>Venituri din recuperarea cheltuielilor judiciare</t>
  </si>
  <si>
    <t>Venituri din amenzi</t>
  </si>
  <si>
    <t>Cote defalcate din TVA    11.02.02 din care :</t>
  </si>
  <si>
    <t>Stimulente educationale acordate copiilor provenind din familii defavorizate</t>
  </si>
  <si>
    <t>Finantarea drepturilor copiilor/elevilor cu cerinte educationale speciale</t>
  </si>
  <si>
    <t>Sume  defalcate din TVA pentru drumuri</t>
  </si>
  <si>
    <t>Sume alocate din bugetul AFIR</t>
  </si>
  <si>
    <t>Fondul European Agricol de Dezvoltare Rurala</t>
  </si>
  <si>
    <t>TOTAL VENITURI:</t>
  </si>
  <si>
    <t xml:space="preserve">   </t>
  </si>
  <si>
    <t xml:space="preserve">   a) ca sursa de finantare a cheltuielilor sectiunii de dezvoltare; </t>
  </si>
  <si>
    <t xml:space="preserve">   b) pentru acoperirea temporara a golurilor de casa provenite din decalajele între veniturile şi cheltuielile sectiunilor de functionare şi dezvoltare în anul curent; </t>
  </si>
  <si>
    <t>   c) pentru acoperirea definitiva a eventualelor deficite ale sectiunilor de functionare şi dezvoltare, dupa caz, la sfârşitul exercitiului bugetar”.</t>
  </si>
  <si>
    <t>Situaţia cheltuielilor pe capitole în total Buget local:</t>
  </si>
  <si>
    <t>Nr. Crt.</t>
  </si>
  <si>
    <t>Capitolul</t>
  </si>
  <si>
    <r>
      <t>1.</t>
    </r>
    <r>
      <rPr>
        <b/>
        <sz val="7"/>
        <color theme="1"/>
        <rFont val="Times New Roman"/>
        <family val="1"/>
        <charset val="238"/>
      </rPr>
      <t xml:space="preserve">      </t>
    </r>
    <r>
      <rPr>
        <b/>
        <sz val="12"/>
        <color theme="1"/>
        <rFont val="Times New Roman"/>
        <family val="1"/>
        <charset val="238"/>
      </rPr>
      <t> </t>
    </r>
  </si>
  <si>
    <t xml:space="preserve">Total </t>
  </si>
  <si>
    <t>Nr. crt</t>
  </si>
  <si>
    <t>Denumire cheltuieli</t>
  </si>
  <si>
    <t>Detaliere cheltuieli</t>
  </si>
  <si>
    <r>
      <t xml:space="preserve">Titlul I </t>
    </r>
    <r>
      <rPr>
        <sz val="12"/>
        <color theme="1"/>
        <rFont val="Times New Roman"/>
        <family val="1"/>
        <charset val="238"/>
      </rPr>
      <t>Cheltuieli personal</t>
    </r>
  </si>
  <si>
    <t>Total  din care:</t>
  </si>
  <si>
    <r>
      <t xml:space="preserve">TITLUL  X  </t>
    </r>
    <r>
      <rPr>
        <sz val="12"/>
        <color theme="1"/>
        <rFont val="Times New Roman"/>
        <family val="1"/>
        <charset val="238"/>
      </rPr>
      <t>Alte cheltuieli</t>
    </r>
  </si>
  <si>
    <r>
      <t>Total din care</t>
    </r>
    <r>
      <rPr>
        <sz val="12"/>
        <color theme="1"/>
        <rFont val="Times New Roman"/>
        <family val="1"/>
        <charset val="238"/>
      </rPr>
      <t>:</t>
    </r>
  </si>
  <si>
    <t>Total cheltuieli</t>
  </si>
  <si>
    <t>Total din care:</t>
  </si>
  <si>
    <t>Nr. Crt</t>
  </si>
  <si>
    <r>
      <t>Furnituri de birou</t>
    </r>
    <r>
      <rPr>
        <b/>
        <sz val="12"/>
        <color theme="1"/>
        <rFont val="Times New Roman"/>
        <family val="1"/>
        <charset val="238"/>
      </rPr>
      <t xml:space="preserve"> (</t>
    </r>
    <r>
      <rPr>
        <sz val="12"/>
        <color theme="1"/>
        <rFont val="Times New Roman"/>
        <family val="1"/>
        <charset val="238"/>
      </rPr>
      <t>tipizate,materiale birotica, dosare)</t>
    </r>
  </si>
  <si>
    <t xml:space="preserve">Subcapitol CAMINE  CULTURALE </t>
  </si>
  <si>
    <t>Subcapitol   SPORT</t>
  </si>
  <si>
    <t>Subcapitol GRADINI PUBLICE SPATII VERZI</t>
  </si>
  <si>
    <t>Subcapitol   SERVICII RELIGIOASE</t>
  </si>
  <si>
    <t xml:space="preserve">Subcapitol ALTE SERVICII IN DOM. CULTURII      </t>
  </si>
  <si>
    <t>Nr. crt.</t>
  </si>
  <si>
    <t>Indemnizaţii – asistenţi personali</t>
  </si>
  <si>
    <t>Subcapitol : ALTE CHELTUIELI IN DOMENIUL ASIGURARILOR SI ASISTENTEI SOCIALE</t>
  </si>
  <si>
    <t>Subcapitol  ALIMENTARE CU APA</t>
  </si>
  <si>
    <t>Subcapitol   ILUMINAT</t>
  </si>
  <si>
    <r>
      <t xml:space="preserve">TITLUL  XII   </t>
    </r>
    <r>
      <rPr>
        <sz val="12"/>
        <color theme="1"/>
        <rFont val="Times New Roman"/>
        <family val="1"/>
        <charset val="238"/>
      </rPr>
      <t>Chelt.de capital</t>
    </r>
  </si>
  <si>
    <t>Subcapitol   COLECTAREA TRATAREA SI  DISTRUGEREA   DESEURILOR</t>
  </si>
  <si>
    <r>
      <t xml:space="preserve">-contributie ADI  </t>
    </r>
    <r>
      <rPr>
        <i/>
        <sz val="12"/>
        <color theme="1"/>
        <rFont val="Times New Roman"/>
        <family val="1"/>
        <charset val="238"/>
      </rPr>
      <t xml:space="preserve">Ecolet                             </t>
    </r>
  </si>
  <si>
    <t>Taxe si alte venituri din învăţământ</t>
  </si>
  <si>
    <t>Contributia elevilor pentru internate si cantine</t>
  </si>
  <si>
    <r>
      <t>Titlul I</t>
    </r>
    <r>
      <rPr>
        <sz val="12"/>
        <color theme="1"/>
        <rFont val="Times New Roman"/>
        <family val="1"/>
        <charset val="238"/>
      </rPr>
      <t xml:space="preserve"> Chelt.pers.</t>
    </r>
  </si>
  <si>
    <t>Salarii si contribuțile  aferente acestora</t>
  </si>
  <si>
    <t>TOTAL :</t>
  </si>
  <si>
    <t xml:space="preserve">2. Capitolul 70.10. – Locuinţe, servicii şi dezvoltare </t>
  </si>
  <si>
    <t>Subcapitol  Alte servicii in domeniile locuintelor,serviciilor si dezvoltarii publice</t>
  </si>
  <si>
    <r>
      <t xml:space="preserve">Titlul I </t>
    </r>
    <r>
      <rPr>
        <sz val="12"/>
        <color theme="1"/>
        <rFont val="Times New Roman"/>
        <family val="1"/>
        <charset val="238"/>
      </rPr>
      <t>Chelt.pers.</t>
    </r>
  </si>
  <si>
    <t>Deplasari</t>
  </si>
  <si>
    <t>Întocmit,</t>
  </si>
  <si>
    <t>Şef birou</t>
  </si>
  <si>
    <t>ORDONATOR PRINCIPAL DE CREDITE,</t>
  </si>
  <si>
    <t>Venituri proprii din care:</t>
  </si>
  <si>
    <t xml:space="preserve">Impozit pe venit din transferurile proprietatilor imobiliare              </t>
  </si>
  <si>
    <t xml:space="preserve">Impozit cladiri persoane fizice, juridice                                              </t>
  </si>
  <si>
    <t xml:space="preserve">Impozit teren persoane fizice, juridice                                                </t>
  </si>
  <si>
    <t>Taxe judicare de timbru</t>
  </si>
  <si>
    <t xml:space="preserve">Alte venituri din prestari servicii (vanzare material lemnos)              </t>
  </si>
  <si>
    <t>ROMÂNIA</t>
  </si>
  <si>
    <t>JUDEŢUL MUREŞ</t>
  </si>
  <si>
    <t>COMUNA GURGHIU</t>
  </si>
  <si>
    <t xml:space="preserve">PRIMAR </t>
  </si>
  <si>
    <t>Gurghiu,  str. Petru Maior,  nr. 8,  jud. Mureş</t>
  </si>
  <si>
    <t>tel. 0265 536 003   fax. 0265 536 094  e-mail:gurghiu@cjmures.ro</t>
  </si>
  <si>
    <t>Medicamente</t>
  </si>
  <si>
    <t xml:space="preserve">Taxa urgenta, paza, salubrizare                                                          </t>
  </si>
  <si>
    <t>Reclama si publicitate</t>
  </si>
  <si>
    <t>Reparatii curente</t>
  </si>
  <si>
    <r>
      <rPr>
        <b/>
        <sz val="12"/>
        <color theme="1"/>
        <rFont val="Times New Roman"/>
        <family val="1"/>
        <charset val="238"/>
      </rPr>
      <t>Titlul II</t>
    </r>
    <r>
      <rPr>
        <sz val="12"/>
        <color theme="1"/>
        <rFont val="Times New Roman"/>
        <family val="1"/>
        <charset val="238"/>
      </rPr>
      <t xml:space="preserve"> Bunuri si servicii</t>
    </r>
  </si>
  <si>
    <t xml:space="preserve">                                         </t>
  </si>
  <si>
    <t>TITLUL  X  Alte cheltuieli</t>
  </si>
  <si>
    <t>Titlul II Bunuri si servicii</t>
  </si>
  <si>
    <t xml:space="preserve"> Subcapitol ALTE SERVICII IN DOMENIU LOC.SERV. PUBLICE    </t>
  </si>
  <si>
    <t xml:space="preserve">Convorbiri telefonice , abonamente internet,telefonie </t>
  </si>
  <si>
    <t>Venituri din aplicarea prescriptiei extinctive</t>
  </si>
  <si>
    <t>Ajutor social</t>
  </si>
  <si>
    <t>Asistenta sociala in caz de invaliditate</t>
  </si>
  <si>
    <r>
      <t xml:space="preserve">Titlul IX </t>
    </r>
    <r>
      <rPr>
        <sz val="12"/>
        <color theme="1"/>
        <rFont val="Times New Roman"/>
        <family val="1"/>
        <charset val="238"/>
      </rPr>
      <t>Asistenta sociala</t>
    </r>
  </si>
  <si>
    <t>Alte cheltuieli in domeniul invatamantului</t>
  </si>
  <si>
    <t>Cote defalcate din impozitul pe venit 04.02.01</t>
  </si>
  <si>
    <t>Cote defalcate din impozitul pe venit 04.02.04</t>
  </si>
  <si>
    <t xml:space="preserve"> Consum iluminat public</t>
  </si>
  <si>
    <t>Protectia muncii</t>
  </si>
  <si>
    <r>
      <t xml:space="preserve">Titlul II </t>
    </r>
    <r>
      <rPr>
        <sz val="12"/>
        <color theme="1"/>
        <rFont val="Times New Roman"/>
        <family val="1"/>
        <charset val="238"/>
      </rPr>
      <t>Bunuri si servicii</t>
    </r>
  </si>
  <si>
    <t xml:space="preserve">Abonament convorbiri telefonice si internet </t>
  </si>
  <si>
    <t>Sume repartizate din Fondul la dispozitia Consiliului Judetean</t>
  </si>
  <si>
    <t xml:space="preserve"> CF.5409635 www.e-comune.ro/primaria-gurghiu-ms </t>
  </si>
  <si>
    <t xml:space="preserve">TITLUL  XII  </t>
  </si>
  <si>
    <t xml:space="preserve">Taxa consum apa,incasari populatie </t>
  </si>
  <si>
    <t xml:space="preserve">Titlul II </t>
  </si>
  <si>
    <t>Primar, BOAR LAURENTIU DUMITRU</t>
  </si>
  <si>
    <t>Piese schimb</t>
  </si>
  <si>
    <t>Combustibil pentru Duster, deplasari interes serviciu</t>
  </si>
  <si>
    <t>Materiale pentru curăţenie</t>
  </si>
  <si>
    <t>Energie electrică,consum gaz</t>
  </si>
  <si>
    <t>Piese auto</t>
  </si>
  <si>
    <r>
      <t xml:space="preserve">Titlul I </t>
    </r>
    <r>
      <rPr>
        <sz val="10"/>
        <color theme="1"/>
        <rFont val="Times New Roman"/>
        <family val="1"/>
        <charset val="238"/>
      </rPr>
      <t>Cheltuieli personal</t>
    </r>
  </si>
  <si>
    <r>
      <t xml:space="preserve">TITLUL X  </t>
    </r>
    <r>
      <rPr>
        <sz val="10"/>
        <color theme="1"/>
        <rFont val="Times New Roman"/>
        <family val="1"/>
        <charset val="238"/>
      </rPr>
      <t>Alte cheltuieli</t>
    </r>
  </si>
  <si>
    <t>Deplasări interne</t>
  </si>
  <si>
    <t>Alte bunuri şi servicii întreţinere şi funcţ. (servicii calculatoare , reparatii imprimante , fax,xerox,piese schimb la aparatura birotica , taxe vize , materiale feronerie, verificari,autorizatii alte cheltuieli)</t>
  </si>
  <si>
    <t>Materiale prest. servicii cu caracter functional  (abonamente programe informatice)</t>
  </si>
  <si>
    <t>Carburanti</t>
  </si>
  <si>
    <r>
      <rPr>
        <b/>
        <sz val="11"/>
        <color theme="1"/>
        <rFont val="Calibri"/>
        <family val="2"/>
        <charset val="238"/>
        <scheme val="minor"/>
      </rPr>
      <t>TITLUL  X</t>
    </r>
    <r>
      <rPr>
        <sz val="11"/>
        <color theme="1"/>
        <rFont val="Calibri"/>
        <family val="2"/>
        <scheme val="minor"/>
      </rPr>
      <t xml:space="preserve"> Finantare externa neramb.</t>
    </r>
  </si>
  <si>
    <r>
      <rPr>
        <b/>
        <sz val="10"/>
        <color theme="1"/>
        <rFont val="Times New Roman"/>
        <family val="1"/>
        <charset val="238"/>
      </rPr>
      <t xml:space="preserve">Titlul II </t>
    </r>
    <r>
      <rPr>
        <sz val="10"/>
        <color theme="1"/>
        <rFont val="Times New Roman"/>
        <family val="1"/>
        <charset val="238"/>
      </rPr>
      <t>Bunuri si servicii</t>
    </r>
  </si>
  <si>
    <t>TITLUL X  Alte cheltuieli</t>
  </si>
  <si>
    <r>
      <t xml:space="preserve">Titlul II </t>
    </r>
    <r>
      <rPr>
        <sz val="12"/>
        <color theme="1"/>
        <rFont val="Times New Roman"/>
        <family val="1"/>
        <charset val="238"/>
      </rPr>
      <t xml:space="preserve">Bunuri si servicii </t>
    </r>
  </si>
  <si>
    <r>
      <t>Titlul II</t>
    </r>
    <r>
      <rPr>
        <sz val="12"/>
        <color theme="1"/>
        <rFont val="Times New Roman"/>
        <family val="1"/>
        <charset val="238"/>
      </rPr>
      <t xml:space="preserve"> Bunuri si servicii </t>
    </r>
  </si>
  <si>
    <t xml:space="preserve"> Combustibil pentru utilaje</t>
  </si>
  <si>
    <t>Sprijin financiar pentru echipa de fotbal juniori Gurghiu</t>
  </si>
  <si>
    <r>
      <t xml:space="preserve">TITLUL  X  </t>
    </r>
    <r>
      <rPr>
        <sz val="10"/>
        <color theme="1"/>
        <rFont val="Times New Roman"/>
        <family val="1"/>
        <charset val="238"/>
      </rPr>
      <t>Alte cheltuieli</t>
    </r>
  </si>
  <si>
    <r>
      <t xml:space="preserve">TITLUL  XII </t>
    </r>
    <r>
      <rPr>
        <sz val="10"/>
        <color theme="1"/>
        <rFont val="Times New Roman"/>
        <family val="1"/>
        <charset val="238"/>
      </rPr>
      <t>Cheltuieli de capital</t>
    </r>
  </si>
  <si>
    <r>
      <rPr>
        <b/>
        <sz val="10"/>
        <color theme="1"/>
        <rFont val="Times New Roman"/>
        <family val="1"/>
        <charset val="238"/>
      </rPr>
      <t>Titlul I</t>
    </r>
    <r>
      <rPr>
        <sz val="10"/>
        <color theme="1"/>
        <rFont val="Times New Roman"/>
        <family val="1"/>
        <charset val="238"/>
      </rPr>
      <t xml:space="preserve">  Cheltuieli de personal</t>
    </r>
  </si>
  <si>
    <r>
      <t xml:space="preserve">Titlul IX </t>
    </r>
    <r>
      <rPr>
        <sz val="10"/>
        <color theme="1"/>
        <rFont val="Times New Roman"/>
        <family val="1"/>
        <charset val="238"/>
      </rPr>
      <t>Asistenta sociala</t>
    </r>
  </si>
  <si>
    <r>
      <t xml:space="preserve">TITLUL  IX </t>
    </r>
    <r>
      <rPr>
        <sz val="10"/>
        <color theme="1"/>
        <rFont val="Times New Roman"/>
        <family val="1"/>
        <charset val="238"/>
      </rPr>
      <t>Ajutor social</t>
    </r>
  </si>
  <si>
    <t xml:space="preserve">Subcapitol CANALIZARE ŞI TRATAREA APEI REZIDUALE                                          </t>
  </si>
  <si>
    <t xml:space="preserve">Alte impozite si taxe  de la populatie     </t>
  </si>
  <si>
    <t>Sume alocate din bugetul ANCPI</t>
  </si>
  <si>
    <r>
      <t xml:space="preserve">Titlul I </t>
    </r>
    <r>
      <rPr>
        <sz val="10"/>
        <color theme="1"/>
        <rFont val="Times New Roman"/>
        <family val="1"/>
        <charset val="238"/>
      </rPr>
      <t>Cheltuieli de personal</t>
    </r>
  </si>
  <si>
    <t>Drepturile asistentilor personali ai persoanelor cu handicap (salarii,contributii , indemnizatii hrana)</t>
  </si>
  <si>
    <t>Sume defalcate din TVA pentru finantarea cheltuielilor descentralizate, parte destinata finantarii drepturilor asistentilor personali ai persoanelor cu handicap si a indemnizatiilor lunare acordate persoannelor cu handicap</t>
  </si>
  <si>
    <r>
      <rPr>
        <b/>
        <sz val="11"/>
        <color theme="1"/>
        <rFont val="Calibri"/>
        <family val="2"/>
        <charset val="238"/>
        <scheme val="minor"/>
      </rPr>
      <t xml:space="preserve">Titlul II </t>
    </r>
    <r>
      <rPr>
        <sz val="11"/>
        <color theme="1"/>
        <rFont val="Calibri"/>
        <family val="2"/>
        <scheme val="minor"/>
      </rPr>
      <t>Bunuri si servicii</t>
    </r>
  </si>
  <si>
    <t>Materiale prest. servicii cu caracter functional : intretinere bazine apa ,servicii contabilitate, servicii de consultanta, asistenta produse soft</t>
  </si>
  <si>
    <t>Combustibil interventii reparatii retea apa</t>
  </si>
  <si>
    <t>Iluminat</t>
  </si>
  <si>
    <t>Materiale birotica</t>
  </si>
  <si>
    <t>TITLUL  XII  Cheltuieli de capital</t>
  </si>
  <si>
    <r>
      <t xml:space="preserve">TITLUL  X </t>
    </r>
    <r>
      <rPr>
        <sz val="11"/>
        <color theme="1"/>
        <rFont val="Times New Roman"/>
        <family val="1"/>
        <charset val="238"/>
      </rPr>
      <t>Finantare externa neramb.</t>
    </r>
  </si>
  <si>
    <r>
      <t xml:space="preserve">TITLUL  X </t>
    </r>
    <r>
      <rPr>
        <sz val="10"/>
        <color theme="1"/>
        <rFont val="Times New Roman"/>
        <family val="1"/>
        <charset val="238"/>
      </rPr>
      <t>Finantare externa neramb.</t>
    </r>
  </si>
  <si>
    <r>
      <t xml:space="preserve">Titlul X </t>
    </r>
    <r>
      <rPr>
        <i/>
        <sz val="10"/>
        <color theme="1"/>
        <rFont val="Times New Roman"/>
        <family val="1"/>
        <charset val="238"/>
      </rPr>
      <t>Alte cheltuieli</t>
    </r>
  </si>
  <si>
    <r>
      <t xml:space="preserve">TITLUL  XII </t>
    </r>
    <r>
      <rPr>
        <sz val="10"/>
        <color theme="1"/>
        <rFont val="Times New Roman"/>
        <family val="1"/>
        <charset val="238"/>
      </rPr>
      <t>Chelt.  de capital</t>
    </r>
  </si>
  <si>
    <r>
      <t xml:space="preserve">TITLUL  XII </t>
    </r>
    <r>
      <rPr>
        <sz val="10"/>
        <color theme="1"/>
        <rFont val="Times New Roman"/>
        <family val="1"/>
        <charset val="238"/>
      </rPr>
      <t>Chelt. de capital</t>
    </r>
  </si>
  <si>
    <r>
      <t>Titlul II</t>
    </r>
    <r>
      <rPr>
        <sz val="10"/>
        <color theme="1"/>
        <rFont val="Times New Roman"/>
        <family val="1"/>
        <charset val="238"/>
      </rPr>
      <t xml:space="preserve"> Bunuri si servicii</t>
    </r>
  </si>
  <si>
    <t>Modernizare Gradinita Gurghiu</t>
  </si>
  <si>
    <t>Pregătire profesională</t>
  </si>
  <si>
    <t>Subcapitol ALIMENTARE CU GAZE NATURALE</t>
  </si>
  <si>
    <t>TITLUL  XII Cheltuieli de capital</t>
  </si>
  <si>
    <t xml:space="preserve">Reparatii capitale la canalizare </t>
  </si>
  <si>
    <t>Reparaţii curente, igienizari la căminele culturale de pe raza UAT Gurghiu</t>
  </si>
  <si>
    <t xml:space="preserve">Iluminat ,încalzit  </t>
  </si>
  <si>
    <t>Apa,canal si salubritate</t>
  </si>
  <si>
    <t>Carburanti,lubrefianti</t>
  </si>
  <si>
    <t xml:space="preserve">Deplasari externe </t>
  </si>
  <si>
    <t xml:space="preserve"> Pregatire profesionala</t>
  </si>
  <si>
    <t>Materiale curatenie</t>
  </si>
  <si>
    <t xml:space="preserve">Protectia muncii </t>
  </si>
  <si>
    <t xml:space="preserve">             Având în vedere prevederile art. 58 din Legea nr. 273/2006  privind finanţele publice locale: “Excedentul anual al bugetului local rezultat la încheierea exercitiului bugetar, pe cele doua sectiuni, se reporteaza în exercitiul financiar urmator şi se utilizează, în baza hotărârilor autoritatilor deliberative, astfel: </t>
  </si>
  <si>
    <t>RAPORT DE APROBARE</t>
  </si>
  <si>
    <t>Impozit mijloace transport persoane fizice, juridice taxe tarife licente</t>
  </si>
  <si>
    <t xml:space="preserve">Alte bunuri şi servicii </t>
  </si>
  <si>
    <t>Donatii si sponsorizari</t>
  </si>
  <si>
    <t>3. Capitolul 65.02. – Învăţământ    1.846.000 lei</t>
  </si>
  <si>
    <r>
      <t>4.</t>
    </r>
    <r>
      <rPr>
        <b/>
        <sz val="11"/>
        <color theme="1"/>
        <rFont val="Calibri"/>
        <family val="2"/>
        <charset val="238"/>
        <scheme val="minor"/>
      </rPr>
      <t>     Capitolul 66.02. – Sănătate     170.000 lei</t>
    </r>
  </si>
  <si>
    <t>Alte bunuri şi servicii întreţinere şi funcţionare</t>
  </si>
  <si>
    <t>Situatia privind repartizarea pe trimestre a sumelor  defalcate din TVA , elaborată de Direcția Generală a Finantelor Publice Brasov, Activitatea de trezorerie și Contabilitate Publica Mureș .</t>
  </si>
  <si>
    <t>Taxe extrajudiciare de  timbru</t>
  </si>
  <si>
    <t>2.</t>
  </si>
  <si>
    <t>3.</t>
  </si>
  <si>
    <t>4.</t>
  </si>
  <si>
    <t>5.</t>
  </si>
  <si>
    <t>6.</t>
  </si>
  <si>
    <t>7.</t>
  </si>
  <si>
    <t>8.</t>
  </si>
  <si>
    <t>9.</t>
  </si>
  <si>
    <t>10.</t>
  </si>
  <si>
    <t>11.</t>
  </si>
  <si>
    <t>51 02</t>
  </si>
  <si>
    <t xml:space="preserve">65 02 </t>
  </si>
  <si>
    <t>66 02</t>
  </si>
  <si>
    <t>67 02</t>
  </si>
  <si>
    <t>68 02</t>
  </si>
  <si>
    <t>70 02</t>
  </si>
  <si>
    <t>74 02</t>
  </si>
  <si>
    <t>83 02</t>
  </si>
  <si>
    <t>84 02</t>
  </si>
  <si>
    <t>Apa, canal, salubrizare</t>
  </si>
  <si>
    <r>
      <t xml:space="preserve">Transport, decont cadre didactice </t>
    </r>
    <r>
      <rPr>
        <b/>
        <sz val="12"/>
        <color theme="1"/>
        <rFont val="Times New Roman"/>
        <family val="1"/>
        <charset val="238"/>
      </rPr>
      <t>din venituri proprii ale UAT</t>
    </r>
  </si>
  <si>
    <t>Alte cheltuieli cu bunuri si servicii</t>
  </si>
  <si>
    <t xml:space="preserve"> Interventii , situații urgenta consolidari mal, consolidari drumuri, regularizări cursuri ape, servicii dezăpezire</t>
  </si>
  <si>
    <r>
      <t xml:space="preserve">Subcapitol: </t>
    </r>
    <r>
      <rPr>
        <b/>
        <i/>
        <sz val="11"/>
        <color theme="1"/>
        <rFont val="Times New Roman"/>
        <family val="1"/>
        <charset val="238"/>
      </rPr>
      <t>Servicii de sanatate publica</t>
    </r>
  </si>
  <si>
    <t>Combustibil</t>
  </si>
  <si>
    <t>Alte bunuri şi servicii pentru întreţinere şi funcţionare: servicii amenajare spatiu centru vaccinare, materiale feronerie, constructii, diverse</t>
  </si>
  <si>
    <t>Materiale sanitare</t>
  </si>
  <si>
    <t>Alte obiecte de inventar</t>
  </si>
  <si>
    <t>Alte cheltuieli, prestari servicii medicale  personal centru de vaccinare</t>
  </si>
  <si>
    <t>61 02</t>
  </si>
  <si>
    <t>Iluminat, incalzit</t>
  </si>
  <si>
    <t xml:space="preserve">Combustibil </t>
  </si>
  <si>
    <t>Abonamente si convorbiri telefonice , abonamente internet, taxe postale, timbre postale</t>
  </si>
  <si>
    <t>Carti, publicatii, diverse edituri</t>
  </si>
  <si>
    <t>Piese schimb auto, utilaje</t>
  </si>
  <si>
    <t>Uniforme echipamente muncitori</t>
  </si>
  <si>
    <t>Alte cheltuieli cu bunuri si servicii activitaţi sportive, fotbal, premii competitii sportive Biro Raluca</t>
  </si>
  <si>
    <t>Constructie pod lemn  peste paraul Pauloaia , drum de exploatare, zona Catarig Florin</t>
  </si>
  <si>
    <t xml:space="preserve"> </t>
  </si>
  <si>
    <t>Materiale pentru curăţenie, igienizare</t>
  </si>
  <si>
    <t>Combustibil  pentru  voluntari  PSI 100 litri lunar, masina PSI, situatii urgenta dezapeziri</t>
  </si>
  <si>
    <t>Iluminat, încalzit ,consum gaz</t>
  </si>
  <si>
    <t>Dezvoltarea retelelor inteligente de distributie a gazelor naturale în vederea cresterii nivelului de flexibilitate, siguranta, eficienta de operare, precum si de integrare a activitatilor de transport</t>
  </si>
  <si>
    <t>TITLUL  IX Asistenta sociala</t>
  </si>
  <si>
    <t xml:space="preserve">Invatamant secundar superior </t>
  </si>
  <si>
    <t>Sume defalcate din TVA pentru cheltuieli privind burse</t>
  </si>
  <si>
    <t xml:space="preserve">Hrana pentru  prescolari si elevi </t>
  </si>
  <si>
    <t xml:space="preserve">10. Capitolul 84.02. – Transporturi (drumuri si poduri)       </t>
  </si>
  <si>
    <t xml:space="preserve">9. Capitolul 83.02. – Agricultură ,silvicultură  </t>
  </si>
  <si>
    <r>
      <t>8</t>
    </r>
    <r>
      <rPr>
        <sz val="12"/>
        <color theme="1"/>
        <rFont val="Times New Roman"/>
        <family val="1"/>
        <charset val="238"/>
      </rPr>
      <t xml:space="preserve">. </t>
    </r>
    <r>
      <rPr>
        <b/>
        <sz val="12"/>
        <color theme="1"/>
        <rFont val="Times New Roman"/>
        <family val="1"/>
        <charset val="238"/>
      </rPr>
      <t xml:space="preserve">Capitolul 74.02. – Protecţia mediului (salubritate)    </t>
    </r>
  </si>
  <si>
    <r>
      <t xml:space="preserve">7.  </t>
    </r>
    <r>
      <rPr>
        <b/>
        <sz val="12"/>
        <color theme="1"/>
        <rFont val="Times New Roman"/>
        <family val="1"/>
        <charset val="238"/>
      </rPr>
      <t xml:space="preserve">Capitolul 70.02. – Locuinţe, servicii şi dezvoltare publică    </t>
    </r>
  </si>
  <si>
    <t xml:space="preserve">6. Capitolul 68.02. – Asistenţă socială                  </t>
  </si>
  <si>
    <r>
      <t>5.</t>
    </r>
    <r>
      <rPr>
        <b/>
        <sz val="7"/>
        <color theme="1"/>
        <rFont val="Times New Roman"/>
        <family val="1"/>
        <charset val="238"/>
      </rPr>
      <t xml:space="preserve">      </t>
    </r>
    <r>
      <rPr>
        <b/>
        <sz val="12"/>
        <color theme="1"/>
        <rFont val="Times New Roman"/>
        <family val="1"/>
        <charset val="238"/>
      </rPr>
      <t xml:space="preserve">Capitolul 67.02. – Cultură, recreere şi religie     </t>
    </r>
  </si>
  <si>
    <t xml:space="preserve">2. Capitolul 61.02. – Ordinea publică şi siguranţa  </t>
  </si>
  <si>
    <r>
      <t>1.</t>
    </r>
    <r>
      <rPr>
        <b/>
        <sz val="7"/>
        <color theme="1"/>
        <rFont val="Times New Roman"/>
        <family val="1"/>
        <charset val="238"/>
      </rPr>
      <t xml:space="preserve">      </t>
    </r>
    <r>
      <rPr>
        <b/>
        <sz val="12"/>
        <color theme="1"/>
        <rFont val="Times New Roman"/>
        <family val="1"/>
        <charset val="238"/>
      </rPr>
      <t xml:space="preserve">Capitolul 51.02. – Autorităţi executive                                </t>
    </r>
  </si>
  <si>
    <t>Reparati capitale la Dispensar Uman Glajarie</t>
  </si>
  <si>
    <t>Medicamente  - Cabinet medical scolar</t>
  </si>
  <si>
    <t xml:space="preserve">Salarii, indemnizatii hrana, si contributile  aferente acestora  responsabil PSI </t>
  </si>
  <si>
    <t>Alte bunuri şi servicii pentru întreţinere şi funcţionare (prestari  servicii paza,  materiale feronerie, constructie, alte cheltuieli  etc).</t>
  </si>
  <si>
    <t>Uniforme si echipamente</t>
  </si>
  <si>
    <t xml:space="preserve">Obiecte de inventar(calculatoare, imprimante, fax etc.) </t>
  </si>
  <si>
    <t xml:space="preserve">Alte bunuri si servicii pentru intretinere si functionare materiale instalatii electrice, servicii  iluminat festiv,  becuri etc.        </t>
  </si>
  <si>
    <t>Reparații curente, servicii de întreţine retele electrice, diverse lucrari</t>
  </si>
  <si>
    <t>Piese schimb auto, piese schimb la aparatura birotica</t>
  </si>
  <si>
    <t xml:space="preserve">Decizia nr    a şefului de administraţie al Administraţiei Judeţene a Finanţelor Publice Mureş privind: - aprobarea repartizării pe primării a sumelor defalcate din TVA pentru finanţarea cheltuielilor descentralizate la nivelul comunelor, oraşelor şi municipiilor - cod 11.02.02.    parte destinata finantarii cheltuielilor cu pregatirea profesionala, cu evaluarea periodica a elevilor, precum si a cheltuielilor cu bunuri si servicii . </t>
  </si>
  <si>
    <t xml:space="preserve">Sinteza bugetului local, detaliată la venituri pe categorii de venit și la   cheltuieli bugetare, pe surse de finanțare, cu detalierea pe capitole, subcapitole, paragrafe, titluri, articole și alineate, după caz, este prevăzută în anexele nr. 1 si 2                                                                                                                                                                                                                                                                                                                                                                        </t>
  </si>
  <si>
    <t>Sume defalcate din TVA pentru cheltuieli cu formarea continua si evaluarea personalului, evaluarea periodica internă a elevilor, chelt. materiale servicii, cheltuieli cu întreţ. curentă</t>
  </si>
  <si>
    <t xml:space="preserve">Materiale prest. servicii cu caracter functional: abonamente programe informatice, service intretinere, asistenta produse soft, mentenanta GDRP, revizii lunare xerox, multifunctionale </t>
  </si>
  <si>
    <t xml:space="preserve">Alte bunuri şi servicii întreţinere şi funcţionare: servicii calculatoare , intretinere imprimante, fax, xerox, tonere , taxe avizare urbanism, alte taxe si comisioane, materiale feronerie, menaj, constructii, diverse, aparatura electronica(tastatura, maus, switch, router, kit dektop), instalatii electrice si sanitare, verificari, autorizatii, alte cheltuieli, comisioane CEC </t>
  </si>
  <si>
    <r>
      <t>Furnituri de birou</t>
    </r>
    <r>
      <rPr>
        <b/>
        <sz val="12"/>
        <color theme="1"/>
        <rFont val="Times New Roman"/>
        <family val="1"/>
        <charset val="238"/>
      </rPr>
      <t xml:space="preserve"> (</t>
    </r>
    <r>
      <rPr>
        <sz val="12"/>
        <color theme="1"/>
        <rFont val="Times New Roman"/>
        <family val="1"/>
        <charset val="238"/>
      </rPr>
      <t>tipizate, materiale birotica, dosare)</t>
    </r>
  </si>
  <si>
    <t>Sume utilizate din excedentul anilor precedenti pentru sectiunea de dezvoltare -C.L. Gurghiu Serviciul Apa Canal</t>
  </si>
  <si>
    <t xml:space="preserve">Modernizarea infrastructurii rutiere silvice, in comuna Gurghiu, judetul Mureș </t>
  </si>
  <si>
    <r>
      <t>Reparatii curente, pietruiri, drumuri comunale, străzi laterale</t>
    </r>
    <r>
      <rPr>
        <b/>
        <sz val="12"/>
        <color theme="1"/>
        <rFont val="Times New Roman"/>
        <family val="1"/>
        <charset val="238"/>
      </rPr>
      <t xml:space="preserve">, </t>
    </r>
    <r>
      <rPr>
        <sz val="12"/>
        <color theme="1"/>
        <rFont val="Times New Roman"/>
        <family val="1"/>
        <charset val="238"/>
      </rPr>
      <t>DAF-uri  punţii, podete,  decolmatări șanțuri pe raza   administrativa Gurghiu</t>
    </r>
  </si>
  <si>
    <t>Carburanţi , lubrefianţi pt. masini şi utilaje , intretinere drumuri si strazi laterale.</t>
  </si>
  <si>
    <t>Inregistrare sistematica in sistemul integrat de cadastru si carte funciara a imobilelor de pe UAT Gurghiu</t>
  </si>
  <si>
    <t>Statie de pompare cu conducta de refulare pentru preluarea debitului de apa, strada Tudor Vladimirescu , zona Casa Parohiala Greco-catolica – spre Cimitirul ortodox, proiectare, avizare, executie</t>
  </si>
  <si>
    <t>Imprejmuire depozit secundar lemn foc pentru populatie, localitatea Casva</t>
  </si>
  <si>
    <t>Chirie spalpi, montare cameri supraveghere</t>
  </si>
  <si>
    <t>Servicii asistenta sociala, contract servicii interpret  mimico- gestual  .</t>
  </si>
  <si>
    <t>Ajutor incalzirea locuintei cu lemne, combustibili petrolieri</t>
  </si>
  <si>
    <t>Sprijin financiar lăcașurilor de cult din zona administrativa Gurghiu, 4.000 lei/parohie (17 culte)</t>
  </si>
  <si>
    <t>Alte bunuri şi servicii pentru întreţinere şi funcţionare toaletare arbori dom.public, alte lucrari de intretinere, amenajare zone verzi</t>
  </si>
  <si>
    <t xml:space="preserve">Iluminat, încalzit  </t>
  </si>
  <si>
    <t xml:space="preserve">    </t>
  </si>
  <si>
    <t xml:space="preserve">           1. Capitolul 65.10 – Învăţământ         - venituri proprii</t>
  </si>
  <si>
    <t>Consiliul Local Gurghiu-Serviciul Apa Canal</t>
  </si>
  <si>
    <t>Contributie asociatie pentru  intretinere si functionare, salarii personal angajat, cota-parte/Comuna</t>
  </si>
  <si>
    <t xml:space="preserve"> Contributie catre Asociația Vaii Gurghiului serviciu permanența PSI  salarii, întreținere și funcționare autospecială, cota-parte/Comuna                                                                  </t>
  </si>
  <si>
    <t>Contribuţie asociaţie audit, cota-parte/Comuna, asociatie GAL, Asociatia Secretarilor din Romania</t>
  </si>
  <si>
    <t>Ajutoare de urgenta familii aflate in situatii de necesitate, situații neprevăzute pe parcursul anului, diferite tratamente persoanelor bolnave care necesita ajutor, ajutor inmormantare etc.</t>
  </si>
  <si>
    <t>Energie electrică  Remiza PSI</t>
  </si>
  <si>
    <t>Dezinfectanti</t>
  </si>
  <si>
    <t>Burse scolare</t>
  </si>
  <si>
    <t>TITLUL X Alte cheltuieli</t>
  </si>
  <si>
    <t xml:space="preserve"> n   </t>
  </si>
  <si>
    <r>
      <t xml:space="preserve">Titlul II </t>
    </r>
    <r>
      <rPr>
        <sz val="10"/>
        <color theme="1"/>
        <rFont val="Times New Roman"/>
        <family val="1"/>
        <charset val="238"/>
      </rPr>
      <t>Bunuri si servicii</t>
    </r>
  </si>
  <si>
    <r>
      <t>Titlul X</t>
    </r>
    <r>
      <rPr>
        <sz val="10"/>
        <color theme="1"/>
        <rFont val="Times New Roman"/>
        <family val="1"/>
        <charset val="238"/>
      </rPr>
      <t xml:space="preserve"> Alte cheltuieli</t>
    </r>
  </si>
  <si>
    <t xml:space="preserve">Titlul II Bunuri si servicii </t>
  </si>
  <si>
    <t>TITLUL  XII Chelt. de capital</t>
  </si>
  <si>
    <t xml:space="preserve">privind elaborarea bugetului local pe anul 2022, precum şi al activităţilor finanţate integral venituri proprii </t>
  </si>
  <si>
    <t>Subvenţii de la Bugetul de Stat pentru finanţarea sănătăţii (42 41 00)</t>
  </si>
  <si>
    <t>Subventii primite din Fondul de Interventie (42 28 00)</t>
  </si>
  <si>
    <t>Venituri din vanzarea unor bunuri dom privat UAT</t>
  </si>
  <si>
    <t>55 02</t>
  </si>
  <si>
    <t>2. Capitolul 55.02. – Tranzactii privind datoria publica si imprumuturi</t>
  </si>
  <si>
    <t>TITLUL III DOBANZI</t>
  </si>
  <si>
    <t>Dobanzi aferente imprumuturilor temporare din trezoreria statului</t>
  </si>
  <si>
    <t>TITLUL XVII  RAMBURSARI DE CREDITE</t>
  </si>
  <si>
    <r>
      <rPr>
        <b/>
        <sz val="8"/>
        <color theme="1"/>
        <rFont val="Times New Roman"/>
        <family val="1"/>
        <charset val="238"/>
      </rPr>
      <t xml:space="preserve">TITLUL XVII </t>
    </r>
    <r>
      <rPr>
        <sz val="8"/>
        <color theme="1"/>
        <rFont val="Times New Roman"/>
        <family val="1"/>
        <charset val="238"/>
      </rPr>
      <t xml:space="preserve"> RAMBURSARI DE CREDITE</t>
    </r>
  </si>
  <si>
    <t>Rambursari de credite aferente datoriei publice interne  locale</t>
  </si>
  <si>
    <t xml:space="preserve"> Decizia nr.363 din 07.01.2022 a şefului de administraţie al Administraţiei Judeţene a Finanţelor Publice Mureş privind: - aprobarea repartizării pe primării a sumelor defalcate din TVA pentru echilibarea bugetelor locale, precum si impozitul pe venit .</t>
  </si>
  <si>
    <r>
      <rPr>
        <b/>
        <sz val="12"/>
        <color theme="1"/>
        <rFont val="Times New Roman"/>
        <family val="1"/>
        <charset val="238"/>
      </rPr>
      <t>Obiecte de inventa</t>
    </r>
    <r>
      <rPr>
        <sz val="12"/>
        <color theme="1"/>
        <rFont val="Times New Roman"/>
        <family val="1"/>
        <charset val="238"/>
      </rPr>
      <t>r:   calculatoare și componente periferice, monitoare, imprimante, mobilier birou, jaluzele verticale  birouri sediu administrativ</t>
    </r>
  </si>
  <si>
    <t xml:space="preserve">Alte cheltuieli cu bunuri şi servicii redactare, reprezentare contracte de  asistenta juridica,  asigurari auto , atestate producator, publicatie Ghidul primariilor, felicitari, simboluri cu ocazia sarbatorilor nationale,  servicii medicale, taxe extrajudiciare, onorarii, etc. </t>
  </si>
  <si>
    <t>Suma alocată 2022</t>
  </si>
  <si>
    <t>Suma realizată în 2021</t>
  </si>
  <si>
    <t>Suma alocata 2022</t>
  </si>
  <si>
    <t>Suma realizata 2021</t>
  </si>
  <si>
    <t>Alte bunuri servicii pentru întreţinere şi funcţionare, diverse materiale, contributie 50 lei/tona neindeplinire obiectiv reducere deseuri ani 2020-2021</t>
  </si>
  <si>
    <r>
      <t xml:space="preserve"> </t>
    </r>
    <r>
      <rPr>
        <sz val="12"/>
        <color theme="1"/>
        <rFont val="Times New Roman"/>
        <family val="1"/>
        <charset val="238"/>
      </rPr>
      <t xml:space="preserve"> Modernizare Colegiul Silvic Gurghiu</t>
    </r>
  </si>
  <si>
    <t>Alte bunuri şi servicii pentru întreţinere şi funcţionare: dezinsectie,deratizare, materiale constructie, feronerie necesare  pt. reparatii igienizari</t>
  </si>
  <si>
    <t xml:space="preserve">Deplasari  cantonament  </t>
  </si>
  <si>
    <t xml:space="preserve">Materiale instalatii apa, feronerie, diverse, bransari populatie la reteaua de apa </t>
  </si>
  <si>
    <t>Modernizare  sistem iluminat public,localitatile Gurghiu, Glajarie</t>
  </si>
  <si>
    <t>Total din care :</t>
  </si>
  <si>
    <t>Alte bunuri pt. intretinere functionare , materiale feronerie, constructie, cherestea, diverse materiale, asigurari auto RCA-CASCO, servicii tahograf, atestate, lucrari cadastrale, intabulari,  expertize topo,etc.</t>
  </si>
  <si>
    <t>Imprejmuire constructie Casa Mortuara Casva</t>
  </si>
  <si>
    <t>Servicii de colectare  transport  deşeuri menajere, componente judetene ale serviciului de salubrizare</t>
  </si>
  <si>
    <t>Alte bunuri servicii pentru întreţinere şi funcţionare</t>
  </si>
  <si>
    <t>Servicii de silvomediu, servicii climatice si conservarea   padurilor</t>
  </si>
  <si>
    <t>Alte bunuri şi servicii pentru întreţinere şi funcţionare, materiale feronerie, constructie, asigurari  auto, indicatoare rutiere, taxe avizare, intabulari drumuri, poduri, podete.</t>
  </si>
  <si>
    <t>Contributie asociatie achizitie arma vanatoare</t>
  </si>
  <si>
    <t>Alte venituri sprijin financiar "Servicii de silvomediu, climatice si conservarea padurilor"</t>
  </si>
  <si>
    <t>PREVEDERI 2022</t>
  </si>
  <si>
    <t>SUMA REALIZATA 2021</t>
  </si>
  <si>
    <t>Venituri   din concesionare păşuni, inchirieri camin, inchiriere Casa mortuara, taxa piata</t>
  </si>
  <si>
    <t xml:space="preserve"> Combustibil pentru microbuze scolare, muncitori interes serviciu cu autoturism personal, persoane din afara institutiei, diverse transporturi interes public.</t>
  </si>
  <si>
    <t>Constructie Casa mortuara localitatea Orsova, proiectare, avizare</t>
  </si>
  <si>
    <t>Alte cheltuieli cu bunuri şi servicii pentru întreţinere şi funcţionare -materiale,expertize topo, dezmembrari, prestari servicii paza padurii, intabulare pasuni comunale , terenuri apartinand domeniului public UAT, Servicii vanatoare prevenire atac urs Carpatin,  intocmire documentatie obtinere aviz mediu Amenajament silvic</t>
  </si>
  <si>
    <t>Transport</t>
  </si>
  <si>
    <t xml:space="preserve">Uniforme echipamente  </t>
  </si>
  <si>
    <t xml:space="preserve">Lenjerie si accesorii pat </t>
  </si>
  <si>
    <t xml:space="preserve">Alte obiecte de inventar </t>
  </si>
  <si>
    <t>Carti ,publicatii</t>
  </si>
  <si>
    <r>
      <rPr>
        <b/>
        <sz val="9"/>
        <color theme="1"/>
        <rFont val="Calibri"/>
        <family val="2"/>
        <scheme val="minor"/>
      </rPr>
      <t>TITLUL  X</t>
    </r>
    <r>
      <rPr>
        <sz val="9"/>
        <color theme="1"/>
        <rFont val="Calibri"/>
        <family val="2"/>
        <scheme val="minor"/>
      </rPr>
      <t xml:space="preserve"> Finantare externa neramb.</t>
    </r>
  </si>
  <si>
    <t>1. Bugetul creditelor interne an 2022</t>
  </si>
  <si>
    <t xml:space="preserve">  Sume aferente imprumuturilor contractate conform OUG nr.83/2021 pentru finantarea cheltuielilor aflate in sarcina unitatilor/subdiviziunilor administrativ-teritoriale.</t>
  </si>
  <si>
    <r>
      <t>TITLUL  X</t>
    </r>
    <r>
      <rPr>
        <b/>
        <sz val="11"/>
        <color theme="1"/>
        <rFont val="Calibri"/>
        <family val="2"/>
        <scheme val="minor"/>
      </rPr>
      <t xml:space="preserve"> Finantare externa neramb.</t>
    </r>
  </si>
  <si>
    <r>
      <t xml:space="preserve"> </t>
    </r>
    <r>
      <rPr>
        <b/>
        <sz val="12"/>
        <color theme="1"/>
        <rFont val="Times New Roman"/>
        <family val="1"/>
        <charset val="238"/>
      </rPr>
      <t xml:space="preserve"> Modernizare Colegiul Silvic Gurghiu</t>
    </r>
  </si>
  <si>
    <t xml:space="preserve">2. Capitolul 84.07. – Transporturi (drumuri si poduri)       </t>
  </si>
  <si>
    <t>1.Capitolul 65 07 Invatamant</t>
  </si>
  <si>
    <t>Modernizarea infrastructurii rutiere silvice , in comuna Gurghiu ,judetul Mureș  1.777.000 lei</t>
  </si>
  <si>
    <t>Modernizare Gradinita Gurghiu     753.000 lei</t>
  </si>
  <si>
    <t>Capitolul 65 02 Invatamant - suma de 753.000 lei pentru:</t>
  </si>
  <si>
    <t xml:space="preserve">Excedentul bugetar la finele anului 2021 este   în suma de 3.624.868,70  lei, din care avans contracte fonduri europene 2.530.246,61 lei </t>
  </si>
  <si>
    <t>Fondul European de Dezvoltare Regionala (FEDR)</t>
  </si>
  <si>
    <t>Detector fisuri la conductele de apa</t>
  </si>
  <si>
    <t>Aparat aer conditionat</t>
  </si>
  <si>
    <t xml:space="preserve">Sistem aparatura monitorizare video  </t>
  </si>
  <si>
    <t xml:space="preserve">Reductor presiune </t>
  </si>
  <si>
    <t>Obiecte de inventar: aparatura birotica, scule electrice, calorifer electric, scara alumimiu, alte obiecte de inventar</t>
  </si>
  <si>
    <t>Reparatii curente la retelele de apa, reparatii auto manopera, reparatii sediu punct lucru,igienizari</t>
  </si>
  <si>
    <t xml:space="preserve">Alte bunuri servicii pentru întreţinere şi funcţionare (materiale instalatii apă, feronerie, constructii, menaj, clor safe, hipoclorit, ITP auto, asigurari RCA,rovigneta, etc.)   </t>
  </si>
  <si>
    <t>Alte cheltuieli :  plata TVA, contributie primirea apei uzate, emitere avize gospodarirea apelor, analize laborator apa , taxe autorizatii, Plan de management al riscului, etc.</t>
  </si>
  <si>
    <t>Continuare lucrari  multianuale finalizare  PUG, ridicari topo</t>
  </si>
  <si>
    <r>
      <t xml:space="preserve">Subcapitol: </t>
    </r>
    <r>
      <rPr>
        <b/>
        <i/>
        <sz val="11"/>
        <color theme="1"/>
        <rFont val="Times New Roman"/>
        <family val="1"/>
        <charset val="238"/>
      </rPr>
      <t>Alte institutii si actiuni sanitare</t>
    </r>
    <r>
      <rPr>
        <b/>
        <i/>
        <sz val="12"/>
        <color theme="1"/>
        <rFont val="Times New Roman"/>
        <family val="1"/>
        <charset val="238"/>
      </rPr>
      <t xml:space="preserve"> (Centru de vaccinare)</t>
    </r>
  </si>
  <si>
    <t>Reparatii curente ale imobilelor  , constructiilor de pe raza UAT Gurghiu , Reparatii Biserica din Cetate, amenajari, diferite lucrari domeniul  public  UAT</t>
  </si>
  <si>
    <t>Amenajare amplasament  doua statii reincarcare electrice</t>
  </si>
  <si>
    <t xml:space="preserve">Tratament bitominos , plombari DC7 si DC 9, strada laterale  localitatea Gurghiu </t>
  </si>
  <si>
    <t>Asfaltari strazi laterale in localitatea Casva,   avizare, dirigentie</t>
  </si>
  <si>
    <t>Reabilitare prin largire parte carosabila DC9, Gurghiu-Osova, proiectare , avizare, dirigentie</t>
  </si>
  <si>
    <t>Reabilitare prin largire parte carosabila DC7, Gurghiu-Glajarie, proiectare , avizare, dirigentie</t>
  </si>
  <si>
    <t>Limitatoare de viteza din asfalt in localitatea Casva, comuna Gurghiu, proiectare , avizare</t>
  </si>
  <si>
    <t>Subventii pentru acordarea ajutorului pentru încalzirea locuintei si a suplimentului pentru energie alocate pentru consumul de combustibili solizi si/sau petrolieri.(42 34 00)</t>
  </si>
  <si>
    <t>Subventii de la bugetul de stat catre bugetele locale pentru decontarea serviciilor aferente masurilor de prevenire si combatere a atacurilor exemplarelor de urs brun (42 86 00)</t>
  </si>
  <si>
    <t>Ajutor urgenta Moldovan Iuliana, bransare la retea electrica</t>
  </si>
  <si>
    <t xml:space="preserve">Salarii si contribuțile  aferente acestora , indemnizatii hrana, vouchere de vacanta </t>
  </si>
  <si>
    <t>Salarii, indemnizatii hrana, vouchere de vacanta si contribuțile  aferente acestora 13 angajati</t>
  </si>
  <si>
    <t xml:space="preserve">Salarii, indemnizatii hrana, vouchere de vacanta si contribuțile  aferente acestora 1  angajat </t>
  </si>
  <si>
    <t>Salarii, indemnizatii hrana, vochere de vacanta si contribuțile  aferente acestora asistent si mediator comunitar- 2 angajati</t>
  </si>
  <si>
    <t>Salarii, indemnizatii hrana, vouchere de vacanta, indemnizatii consilieri si contribuțile  aferente acestora 13 angajati, 2 functii de demnitari alesi, 15 consilieri</t>
  </si>
  <si>
    <r>
      <t>2. Bugetul activităţilor finanţate intergal venituri proprii ,</t>
    </r>
    <r>
      <rPr>
        <sz val="12"/>
        <color theme="1"/>
        <rFont val="Times New Roman"/>
        <family val="1"/>
        <charset val="238"/>
      </rPr>
      <t xml:space="preserve">se preconizează a se realiza un venit total de </t>
    </r>
    <r>
      <rPr>
        <b/>
        <sz val="12"/>
        <color theme="1"/>
        <rFont val="Times New Roman"/>
        <family val="1"/>
        <charset val="238"/>
      </rPr>
      <t xml:space="preserve">826.000 </t>
    </r>
    <r>
      <rPr>
        <sz val="12"/>
        <color theme="1"/>
        <rFont val="Times New Roman"/>
        <family val="1"/>
        <charset val="238"/>
      </rPr>
      <t xml:space="preserve"> lei, aşa cum este prezentat în tabelul următor:    </t>
    </r>
  </si>
  <si>
    <t>Achizitie echipamente de joaca pentru comuna Gurghiu, sat Gurghiu si Glajarie, judetul Mures</t>
  </si>
  <si>
    <t>Iluminat, incalzit Casa mortuara, Statiune monta, Club pensionari</t>
  </si>
  <si>
    <t>Modernizare  sistem iluminat public, localitatile Orsova, Orsova Padure , Comori, Casva Pauloaia Larga, Fundoaia, proiect multianual</t>
  </si>
  <si>
    <r>
      <t>Furnituri de birou</t>
    </r>
    <r>
      <rPr>
        <b/>
        <sz val="12"/>
        <color theme="1"/>
        <rFont val="Times New Roman"/>
        <family val="1"/>
        <charset val="238"/>
      </rPr>
      <t xml:space="preserve"> : </t>
    </r>
    <r>
      <rPr>
        <sz val="12"/>
        <color theme="1"/>
        <rFont val="Times New Roman"/>
        <family val="1"/>
        <charset val="238"/>
      </rPr>
      <t>tipizate, materiale birotica, dosare APIA, hartie xerox, dosare, bibliorafturi, rechizite birou, etc.</t>
    </r>
  </si>
  <si>
    <t xml:space="preserve">Alte cheltuieli -prest.servicii exploatare masa lemnoasa, servicii de atestare </t>
  </si>
  <si>
    <t>Proiectare, avizare strazi laterale in comuna Gurghiu</t>
  </si>
  <si>
    <r>
      <t xml:space="preserve">                 </t>
    </r>
    <r>
      <rPr>
        <i/>
        <sz val="12"/>
        <color theme="1"/>
        <rFont val="Times New Roman"/>
        <family val="1"/>
        <charset val="238"/>
      </rPr>
      <t>Decizia nr.5810 din 19.01.2022 a</t>
    </r>
    <r>
      <rPr>
        <sz val="12"/>
        <color theme="1"/>
        <rFont val="Times New Roman"/>
        <family val="1"/>
        <charset val="238"/>
      </rPr>
      <t xml:space="preserve"> şefului de administraţie al Administraţiei Judeţene a Finanţelor Publice Mureş privind: - aprobarea repartizării pe primării a sumelor defalcate din TVA pentru finanţarea cheltuielilor descentralizate la nivelul comunelor, oraşelor şi municipiilor - cod 11.02.02.    pentru finanţarea cheltuielilor cu ajutorului pentru încalzirea  locuinţei cu lemne,carbuni şi combustibili petrolieri” beneficiari ajutor social, Legea 416/2001, cheltuielilor privind drepturile asistenţilor personali,  indemnizaţiior ai persoanelor cu handicap grav, pe anul 2022, stimulente educationale acordate copiilor provenind din familii defavorizate, finantarea drepturilor copiilor/elevilor cu cerinte educationale speciale .</t>
    </r>
  </si>
  <si>
    <t xml:space="preserve">Adresa nr.1425/ Dosar X.A.7 din data de18.01.2022, de inaintare a Hotararii Consiliului Județean Mureș nr. v1/18.01.2022, privind repartizarea pe unitățile administrativ teritoriale  a sumelor defalcate din TVA pentru echilibrarea bugetelor, cotelor defalcate din impozitul pe venit , sume defalcate din TVA destinate finanțării cheltuielilor privind drumurile județene și comunale. </t>
  </si>
  <si>
    <t xml:space="preserve">          Stimaţi domni şi doamne consilieri ,</t>
  </si>
  <si>
    <t xml:space="preserve">          La baza elaborării bugetului local pe anul 2022 au stat următoarele Acte normative : Legea 317/2021  a bugetului de stat pe anul 2022; Legea asigurarilor sociale de stat nr.318/2021; Legea 273/2006 a Finanţelor Publice locale actualizată ; Legea 263/2019 privind modificare Legii 227/2015, privind codul fiscal , actualizata ; Legea 153/2017 privind salarizarea  personalului plătit din fonduri publice; OUG 130/2021, privind unele măsuri fiscal-bugetare şi pentru modificarea şi completarea unor acte normative, OUG nr. 131/2021 privind modificarea şi completarea unor acte normative,  OUG 57/2019, privind Codul Administrativ.</t>
  </si>
  <si>
    <t>Tichete de cresa si tichete sociale pentru gradinita</t>
  </si>
  <si>
    <r>
      <t xml:space="preserve">TITLUL  IX </t>
    </r>
    <r>
      <rPr>
        <sz val="8"/>
        <color theme="1"/>
        <rFont val="Times New Roman"/>
        <family val="1"/>
        <charset val="238"/>
      </rPr>
      <t>Asistenta sociala</t>
    </r>
  </si>
  <si>
    <t xml:space="preserve">Contributie asociatia </t>
  </si>
  <si>
    <t>Rafila-Dorina GLIGA               Laurentiu-Dumitru BOAR</t>
  </si>
  <si>
    <t>Ajutor urgenta, Bobis Grigore recuperare medicala.</t>
  </si>
  <si>
    <t>Obiecte de inventar, trimmer, scara aluminiu,    alte obiecte de inventar, mobilier, etc.</t>
  </si>
  <si>
    <r>
      <t>Deplasări interne,  deplasari la Sedintele de consiliu , d-nei consiler</t>
    </r>
    <r>
      <rPr>
        <b/>
        <sz val="12"/>
        <color theme="1"/>
        <rFont val="Times New Roman"/>
        <family val="1"/>
        <charset val="238"/>
      </rPr>
      <t xml:space="preserve"> Aurora Benko</t>
    </r>
  </si>
  <si>
    <t>Reparatii capitale prin inlocuire pardosea</t>
  </si>
  <si>
    <t>Sume defalcate din TVA pentru echilibrarea bugetelor locale (11 02 06)</t>
  </si>
  <si>
    <r>
      <t>Capitolul 84 02  Drumuri si poduri  -</t>
    </r>
    <r>
      <rPr>
        <sz val="12"/>
        <color theme="1"/>
        <rFont val="Times New Roman"/>
        <family val="1"/>
        <charset val="238"/>
      </rPr>
      <t xml:space="preserve">  suma de 1.777.000 lei pentru  :</t>
    </r>
  </si>
  <si>
    <r>
      <t xml:space="preserve">        </t>
    </r>
    <r>
      <rPr>
        <sz val="12"/>
        <color theme="1"/>
        <rFont val="Times New Roman"/>
        <family val="1"/>
        <charset val="238"/>
      </rPr>
      <t xml:space="preserve">Prin urmare, pentru administrarea în bune condiţii a fondurilor publice, consider necesară utilizarea sumei de </t>
    </r>
    <r>
      <rPr>
        <b/>
        <sz val="12"/>
        <color theme="1"/>
        <rFont val="Times New Roman"/>
        <family val="1"/>
        <charset val="238"/>
      </rPr>
      <t>3.230.000 lei</t>
    </r>
    <r>
      <rPr>
        <sz val="12"/>
        <color theme="1"/>
        <rFont val="Times New Roman"/>
        <family val="1"/>
        <charset val="238"/>
      </rPr>
      <t xml:space="preserve"> din  excedentul bugetar al anilor precedenti, </t>
    </r>
    <r>
      <rPr>
        <b/>
        <sz val="12"/>
        <color theme="1"/>
        <rFont val="Times New Roman"/>
        <family val="1"/>
        <charset val="238"/>
      </rPr>
      <t>pentru finanţarea cheltuielilor secţiunii de dezvoltare a bugetului local pe anul 2022</t>
    </r>
    <r>
      <rPr>
        <sz val="12"/>
        <color theme="1"/>
        <rFont val="Times New Roman"/>
        <family val="1"/>
        <charset val="238"/>
      </rPr>
      <t>, astfel :</t>
    </r>
  </si>
  <si>
    <r>
      <t xml:space="preserve">Din execedentul anilor precedenti venituri proprii se utilizeaza suma de 700.000 lei :      </t>
    </r>
    <r>
      <rPr>
        <b/>
        <sz val="12"/>
        <color theme="1"/>
        <rFont val="Times New Roman"/>
        <family val="1"/>
        <charset val="238"/>
      </rPr>
      <t xml:space="preserve">Capitolul 84 02  Drumuri si poduri </t>
    </r>
    <r>
      <rPr>
        <sz val="12"/>
        <color theme="1"/>
        <rFont val="Times New Roman"/>
        <family val="1"/>
        <charset val="238"/>
      </rPr>
      <t xml:space="preserve"> -Asfaltare strazi laterale in localitatea Glajarie, avizare, dirigentie - 700.000 lei.</t>
    </r>
  </si>
  <si>
    <t>Achizitie de tablete scolare si alte echipamente necesare desfasurarii activitatii didactice on-line in comuna Gurghiu, judetul Mures</t>
  </si>
  <si>
    <t>Asfaltari strazi laterale in localitatea Glajarie, avizare, dirigentie.</t>
  </si>
  <si>
    <t xml:space="preserve"> Alte cheltuieli cu bunuri si servici, diverse cheltuieli ocazionale, sarbatori de peste an: 8 Martie,  organzare festival Targul Fetelor, Festival Valea Gurghiului, Festivalul Medieval Gurghiu, premii cupluri casatorii, felicitari, coroane și jerbe Ziua Eroilor,sarbatori de iarna cadouri colindatori, elevi.</t>
  </si>
  <si>
    <t>piese schimb</t>
  </si>
  <si>
    <r>
      <t>Totalul cheltuielilor bugetului VP în sumă de</t>
    </r>
    <r>
      <rPr>
        <b/>
        <sz val="12"/>
        <color theme="1"/>
        <rFont val="Times New Roman"/>
        <family val="1"/>
        <charset val="238"/>
      </rPr>
      <t xml:space="preserve"> 908.000 lei</t>
    </r>
    <r>
      <rPr>
        <sz val="12"/>
        <color theme="1"/>
        <rFont val="Times New Roman"/>
        <family val="1"/>
        <charset val="238"/>
      </rPr>
      <t xml:space="preserve"> se împarte pe capitole , titluri şi articole  bugetare după cum urmează:</t>
    </r>
  </si>
  <si>
    <t>Nr.crt</t>
  </si>
  <si>
    <t>Anexa 3 la HCL nr. 01 din 27 ianuarie 2022</t>
  </si>
  <si>
    <t>Anexa 2 la HCL nr. 01 din 27 ianuarie 2022</t>
  </si>
  <si>
    <r>
      <t xml:space="preserve">                                                         </t>
    </r>
    <r>
      <rPr>
        <b/>
        <u/>
        <sz val="12"/>
        <color theme="1"/>
        <rFont val="Times New Roman"/>
        <family val="1"/>
        <charset val="238"/>
      </rPr>
      <t xml:space="preserve"> Anexa  1 la HCL nr.  01 /27 ianuarie 2022</t>
    </r>
  </si>
  <si>
    <t>Rafila-Dorina GLIGA                                                           Laurentiu-Dumitru BOAR</t>
  </si>
  <si>
    <r>
      <t>La Bugetul local de venituri şi cheltuieli pe anul 2022</t>
    </r>
    <r>
      <rPr>
        <sz val="12"/>
        <color theme="1"/>
        <rFont val="Times New Roman"/>
        <family val="1"/>
        <charset val="238"/>
      </rPr>
      <t xml:space="preserve"> se preconizează a se realiza un venit total de </t>
    </r>
    <r>
      <rPr>
        <b/>
        <sz val="12"/>
        <color theme="1"/>
        <rFont val="Times New Roman"/>
        <family val="1"/>
        <charset val="238"/>
      </rPr>
      <t>19.308.000</t>
    </r>
    <r>
      <rPr>
        <sz val="12"/>
        <color theme="1"/>
        <rFont val="Times New Roman"/>
        <family val="1"/>
        <charset val="238"/>
      </rPr>
      <t xml:space="preserve"> lei, aşa cum este prezentat în tabelul următor: </t>
    </r>
  </si>
  <si>
    <r>
      <t xml:space="preserve">Totalul cheltuielilor   bugetului local în sumă de </t>
    </r>
    <r>
      <rPr>
        <b/>
        <sz val="12"/>
        <color theme="1"/>
        <rFont val="Times New Roman"/>
        <family val="1"/>
        <charset val="238"/>
      </rPr>
      <t>22.538.000 lei</t>
    </r>
    <r>
      <rPr>
        <sz val="12"/>
        <color theme="1"/>
        <rFont val="Times New Roman"/>
        <family val="1"/>
        <charset val="238"/>
      </rPr>
      <t xml:space="preserve"> se împarte pe capitole, titluri şi articole bugetare după cum urmează: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</si>
</sst>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color theme="1"/>
      <name val="Times New Roman"/>
      <family val="1"/>
      <charset val="238"/>
    </font>
    <font>
      <b/>
      <sz val="12"/>
      <color theme="1"/>
      <name val="Times New Roman"/>
      <family val="1"/>
      <charset val="238"/>
    </font>
    <font>
      <i/>
      <sz val="12"/>
      <color theme="1"/>
      <name val="Times New Roman"/>
      <family val="1"/>
      <charset val="238"/>
    </font>
    <font>
      <b/>
      <u/>
      <sz val="12"/>
      <color theme="1"/>
      <name val="Times New Roman"/>
      <family val="1"/>
      <charset val="238"/>
    </font>
    <font>
      <sz val="10"/>
      <color theme="1"/>
      <name val="Times New Roman"/>
      <family val="1"/>
      <charset val="238"/>
    </font>
    <font>
      <b/>
      <sz val="7"/>
      <color theme="1"/>
      <name val="Times New Roman"/>
      <family val="1"/>
      <charset val="238"/>
    </font>
    <font>
      <b/>
      <sz val="11"/>
      <color theme="1"/>
      <name val="Times New Roman"/>
      <family val="1"/>
      <charset val="238"/>
    </font>
    <font>
      <b/>
      <sz val="11"/>
      <color theme="1"/>
      <name val="Calibri"/>
      <family val="2"/>
      <charset val="238"/>
      <scheme val="minor"/>
    </font>
    <font>
      <sz val="10"/>
      <color theme="1"/>
      <name val="Arial Narrow"/>
      <family val="2"/>
      <charset val="238"/>
    </font>
    <font>
      <i/>
      <sz val="10"/>
      <color theme="1"/>
      <name val="Times New Roman"/>
      <family val="1"/>
      <charset val="238"/>
    </font>
    <font>
      <u/>
      <sz val="11"/>
      <color theme="10"/>
      <name val="Calibri"/>
      <family val="2"/>
    </font>
    <font>
      <b/>
      <i/>
      <sz val="12"/>
      <color theme="1"/>
      <name val="Times New Roman"/>
      <family val="1"/>
      <charset val="238"/>
    </font>
    <font>
      <sz val="11"/>
      <color theme="1"/>
      <name val="Calibri"/>
      <family val="2"/>
      <charset val="238"/>
      <scheme val="minor"/>
    </font>
    <font>
      <sz val="11"/>
      <color theme="1"/>
      <name val="Times New Roman"/>
      <family val="1"/>
      <charset val="238"/>
    </font>
    <font>
      <b/>
      <sz val="10"/>
      <color theme="1"/>
      <name val="Times New Roman"/>
      <family val="1"/>
      <charset val="238"/>
    </font>
    <font>
      <b/>
      <sz val="9"/>
      <color theme="1"/>
      <name val="Times New Roman"/>
      <family val="1"/>
      <charset val="238"/>
    </font>
    <font>
      <b/>
      <i/>
      <sz val="11"/>
      <color theme="1"/>
      <name val="Times New Roman"/>
      <family val="1"/>
      <charset val="238"/>
    </font>
    <font>
      <b/>
      <sz val="12"/>
      <color theme="3"/>
      <name val="Times New Roman"/>
      <family val="1"/>
      <charset val="238"/>
    </font>
    <font>
      <b/>
      <sz val="8"/>
      <color theme="1"/>
      <name val="Times New Roman"/>
      <family val="1"/>
      <charset val="238"/>
    </font>
    <font>
      <sz val="12"/>
      <name val="Times New Roman"/>
      <family val="1"/>
      <charset val="238"/>
    </font>
    <font>
      <sz val="10"/>
      <name val="Arial"/>
      <family val="2"/>
      <charset val="238"/>
    </font>
    <font>
      <b/>
      <sz val="8"/>
      <name val="Arial"/>
      <family val="2"/>
      <charset val="238"/>
    </font>
    <font>
      <sz val="8"/>
      <color theme="1"/>
      <name val="Times New Roman"/>
      <family val="1"/>
      <charset val="238"/>
    </font>
    <font>
      <b/>
      <sz val="11"/>
      <color theme="1"/>
      <name val="Calibri"/>
      <family val="2"/>
      <scheme val="minor"/>
    </font>
    <font>
      <sz val="9"/>
      <color theme="1"/>
      <name val="Calibri"/>
      <family val="2"/>
      <scheme val="minor"/>
    </font>
    <font>
      <b/>
      <sz val="9"/>
      <color theme="1"/>
      <name val="Calibri"/>
      <family val="2"/>
      <scheme val="minor"/>
    </font>
    <font>
      <sz val="11"/>
      <color rgb="FF26282A"/>
      <name val="Times New Roman"/>
      <family val="1"/>
      <charset val="238"/>
    </font>
  </fonts>
  <fills count="14">
    <fill>
      <patternFill patternType="none"/>
    </fill>
    <fill>
      <patternFill patternType="gray125"/>
    </fill>
    <fill>
      <patternFill patternType="solid">
        <fgColor rgb="FFE6E6E6"/>
        <bgColor indexed="64"/>
      </patternFill>
    </fill>
    <fill>
      <patternFill patternType="solid">
        <fgColor rgb="FFCCCCCC"/>
        <bgColor indexed="64"/>
      </patternFill>
    </fill>
    <fill>
      <patternFill patternType="solid">
        <fgColor rgb="FFFFFFFF"/>
        <bgColor indexed="64"/>
      </patternFill>
    </fill>
    <fill>
      <patternFill patternType="solid">
        <fgColor rgb="FFD9D9D9"/>
        <bgColor indexed="64"/>
      </patternFill>
    </fill>
    <fill>
      <patternFill patternType="solid">
        <fgColor rgb="FFBFBFBF"/>
        <bgColor indexed="64"/>
      </patternFill>
    </fill>
    <fill>
      <patternFill patternType="solid">
        <fgColor rgb="FF808080"/>
        <bgColor indexed="64"/>
      </patternFill>
    </fill>
    <fill>
      <patternFill patternType="solid">
        <fgColor rgb="FF8C8C8C"/>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21" fillId="0" borderId="0"/>
  </cellStyleXfs>
  <cellXfs count="378">
    <xf numFmtId="0" fontId="0" fillId="0" borderId="0" xfId="0"/>
    <xf numFmtId="0" fontId="2" fillId="0" borderId="0" xfId="0" applyFont="1" applyAlignment="1">
      <alignment horizontal="center"/>
    </xf>
    <xf numFmtId="0" fontId="1" fillId="0" borderId="0" xfId="0" applyFont="1" applyAlignment="1">
      <alignment horizontal="justify"/>
    </xf>
    <xf numFmtId="0" fontId="2" fillId="0" borderId="0" xfId="0" applyFon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0" borderId="3" xfId="0" applyFont="1" applyBorder="1" applyAlignment="1">
      <alignment horizontal="center" wrapText="1"/>
    </xf>
    <xf numFmtId="0" fontId="1" fillId="0" borderId="6" xfId="0" applyFont="1" applyBorder="1" applyAlignment="1">
      <alignment horizontal="justify" vertical="top" wrapText="1"/>
    </xf>
    <xf numFmtId="0" fontId="5" fillId="0" borderId="0" xfId="0" applyFont="1" applyAlignment="1">
      <alignment wrapText="1"/>
    </xf>
    <xf numFmtId="0" fontId="2" fillId="3" borderId="1" xfId="0" applyFont="1" applyFill="1" applyBorder="1" applyAlignment="1">
      <alignment horizontal="center"/>
    </xf>
    <xf numFmtId="0" fontId="2" fillId="3" borderId="4" xfId="0" applyFont="1" applyFill="1" applyBorder="1" applyAlignment="1">
      <alignment horizontal="center" vertical="top" wrapText="1"/>
    </xf>
    <xf numFmtId="0" fontId="2" fillId="0" borderId="3" xfId="0" applyFont="1" applyBorder="1" applyAlignment="1">
      <alignment horizontal="center"/>
    </xf>
    <xf numFmtId="0" fontId="2" fillId="0" borderId="6" xfId="0" applyFont="1" applyBorder="1" applyAlignment="1">
      <alignment horizontal="center"/>
    </xf>
    <xf numFmtId="0" fontId="2" fillId="5" borderId="1" xfId="0" applyFont="1" applyFill="1" applyBorder="1" applyAlignment="1">
      <alignment horizontal="center" wrapText="1"/>
    </xf>
    <xf numFmtId="0" fontId="2" fillId="5" borderId="4" xfId="0" applyFont="1" applyFill="1" applyBorder="1" applyAlignment="1">
      <alignment horizontal="center" wrapText="1"/>
    </xf>
    <xf numFmtId="0" fontId="2" fillId="0" borderId="0" xfId="0" applyFont="1" applyAlignment="1">
      <alignment horizontal="center" wrapText="1"/>
    </xf>
    <xf numFmtId="0" fontId="1" fillId="0" borderId="0" xfId="0" applyFont="1" applyAlignment="1">
      <alignment horizontal="justify"/>
    </xf>
    <xf numFmtId="0" fontId="0" fillId="0" borderId="0" xfId="0" applyAlignment="1"/>
    <xf numFmtId="0" fontId="5" fillId="0" borderId="0" xfId="0" applyFont="1" applyAlignment="1"/>
    <xf numFmtId="0" fontId="2" fillId="0" borderId="0" xfId="0" applyFont="1" applyAlignment="1"/>
    <xf numFmtId="0" fontId="1" fillId="0" borderId="0" xfId="0" applyFont="1" applyAlignment="1"/>
    <xf numFmtId="0" fontId="1" fillId="0" borderId="0" xfId="0" applyFont="1" applyBorder="1" applyAlignment="1"/>
    <xf numFmtId="0" fontId="0" fillId="0" borderId="0" xfId="0" applyBorder="1"/>
    <xf numFmtId="0" fontId="2" fillId="5" borderId="5" xfId="0" applyFont="1" applyFill="1" applyBorder="1" applyAlignment="1">
      <alignment horizontal="center" wrapText="1"/>
    </xf>
    <xf numFmtId="0" fontId="2" fillId="0" borderId="0" xfId="0" applyFont="1" applyFill="1" applyBorder="1" applyAlignment="1">
      <alignment horizontal="center" wrapText="1"/>
    </xf>
    <xf numFmtId="0" fontId="9" fillId="0" borderId="0" xfId="0" applyFont="1" applyAlignment="1">
      <alignment horizontal="center"/>
    </xf>
    <xf numFmtId="0" fontId="11" fillId="0" borderId="0" xfId="1" applyAlignment="1" applyProtection="1">
      <alignment horizontal="center"/>
    </xf>
    <xf numFmtId="0" fontId="10" fillId="0" borderId="0" xfId="0" applyFont="1" applyAlignment="1">
      <alignment horizontal="center"/>
    </xf>
    <xf numFmtId="0" fontId="1" fillId="0" borderId="0" xfId="0" applyFont="1" applyBorder="1" applyAlignment="1"/>
    <xf numFmtId="3" fontId="1" fillId="4" borderId="15" xfId="0" applyNumberFormat="1" applyFont="1" applyFill="1" applyBorder="1" applyAlignment="1">
      <alignment horizontal="right" vertical="top"/>
    </xf>
    <xf numFmtId="3" fontId="1" fillId="0" borderId="15" xfId="0" applyNumberFormat="1" applyFont="1" applyBorder="1" applyAlignment="1">
      <alignment horizontal="right"/>
    </xf>
    <xf numFmtId="3" fontId="2" fillId="8" borderId="9" xfId="0" applyNumberFormat="1" applyFont="1" applyFill="1" applyBorder="1" applyAlignment="1">
      <alignment horizontal="right"/>
    </xf>
    <xf numFmtId="3" fontId="2" fillId="8" borderId="9" xfId="0" applyNumberFormat="1" applyFont="1" applyFill="1" applyBorder="1" applyAlignment="1">
      <alignment horizontal="right" vertical="top" wrapText="1"/>
    </xf>
    <xf numFmtId="3" fontId="2" fillId="5" borderId="6" xfId="0" applyNumberFormat="1" applyFont="1" applyFill="1" applyBorder="1" applyAlignment="1">
      <alignment horizontal="right" wrapText="1"/>
    </xf>
    <xf numFmtId="0" fontId="1" fillId="0" borderId="0" xfId="0" applyFont="1" applyBorder="1" applyAlignment="1">
      <alignment wrapText="1"/>
    </xf>
    <xf numFmtId="3" fontId="2" fillId="3" borderId="9" xfId="0" applyNumberFormat="1" applyFont="1" applyFill="1" applyBorder="1" applyAlignment="1">
      <alignment wrapText="1"/>
    </xf>
    <xf numFmtId="3" fontId="1" fillId="3" borderId="9" xfId="0" applyNumberFormat="1" applyFont="1" applyFill="1" applyBorder="1" applyAlignment="1">
      <alignment horizontal="right" wrapText="1"/>
    </xf>
    <xf numFmtId="0" fontId="1" fillId="0" borderId="1" xfId="0" applyFont="1" applyBorder="1" applyAlignment="1">
      <alignment horizontal="center" wrapText="1"/>
    </xf>
    <xf numFmtId="0" fontId="8" fillId="0" borderId="0" xfId="0" applyFont="1" applyAlignment="1">
      <alignment horizontal="center"/>
    </xf>
    <xf numFmtId="0" fontId="13" fillId="0" borderId="0" xfId="0" applyFont="1" applyAlignment="1"/>
    <xf numFmtId="3" fontId="2" fillId="0" borderId="1" xfId="0" applyNumberFormat="1" applyFont="1" applyBorder="1" applyAlignment="1">
      <alignment horizontal="right" wrapText="1"/>
    </xf>
    <xf numFmtId="0" fontId="1" fillId="0" borderId="15" xfId="0" applyFont="1" applyBorder="1" applyAlignment="1">
      <alignment horizontal="center" wrapText="1"/>
    </xf>
    <xf numFmtId="0" fontId="1" fillId="0" borderId="0" xfId="0" applyFont="1" applyBorder="1" applyAlignment="1"/>
    <xf numFmtId="0" fontId="1" fillId="0" borderId="0" xfId="0" applyFont="1" applyAlignment="1"/>
    <xf numFmtId="0" fontId="1" fillId="0" borderId="0" xfId="0" applyFont="1" applyAlignment="1">
      <alignment horizontal="justify"/>
    </xf>
    <xf numFmtId="0" fontId="2" fillId="3" borderId="4" xfId="0" applyFont="1" applyFill="1" applyBorder="1" applyAlignment="1">
      <alignment horizontal="center"/>
    </xf>
    <xf numFmtId="3" fontId="2" fillId="5" borderId="6" xfId="0" applyNumberFormat="1" applyFont="1" applyFill="1" applyBorder="1" applyAlignment="1">
      <alignment horizontal="right" vertical="top"/>
    </xf>
    <xf numFmtId="3" fontId="1" fillId="11" borderId="15" xfId="0" applyNumberFormat="1" applyFont="1" applyFill="1" applyBorder="1" applyAlignment="1">
      <alignment horizontal="right" vertical="top"/>
    </xf>
    <xf numFmtId="3" fontId="1" fillId="0" borderId="15" xfId="0" applyNumberFormat="1" applyFont="1" applyBorder="1" applyAlignment="1">
      <alignment horizontal="right" wrapText="1"/>
    </xf>
    <xf numFmtId="3" fontId="2" fillId="11" borderId="15" xfId="0" applyNumberFormat="1" applyFont="1" applyFill="1" applyBorder="1" applyAlignment="1">
      <alignment horizontal="right" wrapText="1"/>
    </xf>
    <xf numFmtId="0" fontId="2" fillId="5" borderId="2" xfId="0" applyFont="1" applyFill="1" applyBorder="1" applyAlignment="1">
      <alignment horizontal="center" wrapText="1"/>
    </xf>
    <xf numFmtId="3" fontId="2" fillId="11" borderId="15" xfId="0" applyNumberFormat="1" applyFont="1" applyFill="1" applyBorder="1" applyAlignment="1">
      <alignment wrapText="1"/>
    </xf>
    <xf numFmtId="0" fontId="0" fillId="0" borderId="0" xfId="0" applyAlignment="1">
      <alignment vertical="center"/>
    </xf>
    <xf numFmtId="0" fontId="2" fillId="3" borderId="10" xfId="0" applyFont="1" applyFill="1" applyBorder="1" applyAlignment="1"/>
    <xf numFmtId="0" fontId="2" fillId="3" borderId="7" xfId="0" applyFont="1" applyFill="1" applyBorder="1" applyAlignment="1">
      <alignment wrapText="1"/>
    </xf>
    <xf numFmtId="0" fontId="2" fillId="3" borderId="6" xfId="0" applyFont="1" applyFill="1" applyBorder="1" applyAlignment="1">
      <alignment wrapText="1"/>
    </xf>
    <xf numFmtId="0" fontId="1" fillId="0" borderId="0" xfId="0" applyFont="1" applyAlignment="1">
      <alignment horizontal="justify"/>
    </xf>
    <xf numFmtId="0" fontId="1" fillId="0" borderId="0" xfId="0" applyFont="1" applyBorder="1" applyAlignment="1"/>
    <xf numFmtId="0" fontId="1" fillId="0" borderId="0" xfId="0" applyFont="1" applyAlignment="1">
      <alignment wrapText="1"/>
    </xf>
    <xf numFmtId="0" fontId="2" fillId="5" borderId="4" xfId="0" applyFont="1" applyFill="1" applyBorder="1" applyAlignment="1">
      <alignment horizontal="center" wrapText="1"/>
    </xf>
    <xf numFmtId="0" fontId="2" fillId="3" borderId="4" xfId="0" applyFont="1" applyFill="1" applyBorder="1" applyAlignment="1">
      <alignment horizontal="center"/>
    </xf>
    <xf numFmtId="0" fontId="1" fillId="0" borderId="0" xfId="0" applyFont="1" applyAlignment="1">
      <alignment horizontal="justify"/>
    </xf>
    <xf numFmtId="0" fontId="1" fillId="0" borderId="0" xfId="0" applyFont="1" applyBorder="1" applyAlignment="1"/>
    <xf numFmtId="0" fontId="1" fillId="0" borderId="0" xfId="0" applyFont="1" applyAlignment="1"/>
    <xf numFmtId="0" fontId="1" fillId="0" borderId="0" xfId="0" applyFont="1" applyBorder="1" applyAlignment="1"/>
    <xf numFmtId="0" fontId="1" fillId="0" borderId="0" xfId="0" applyFont="1" applyAlignment="1"/>
    <xf numFmtId="0" fontId="1" fillId="0" borderId="0" xfId="0" applyFont="1" applyAlignment="1">
      <alignment horizontal="justify"/>
    </xf>
    <xf numFmtId="3" fontId="1" fillId="0" borderId="15" xfId="0" applyNumberFormat="1" applyFont="1" applyBorder="1" applyAlignment="1">
      <alignment wrapText="1"/>
    </xf>
    <xf numFmtId="3" fontId="2" fillId="3" borderId="9" xfId="0" applyNumberFormat="1" applyFont="1" applyFill="1" applyBorder="1" applyAlignment="1">
      <alignment horizontal="right" wrapText="1"/>
    </xf>
    <xf numFmtId="3" fontId="2" fillId="0" borderId="15" xfId="0" applyNumberFormat="1" applyFont="1" applyFill="1" applyBorder="1" applyAlignment="1">
      <alignment horizontal="right" wrapText="1"/>
    </xf>
    <xf numFmtId="3" fontId="0" fillId="0" borderId="15" xfId="0" applyNumberFormat="1" applyBorder="1" applyAlignment="1">
      <alignment wrapText="1"/>
    </xf>
    <xf numFmtId="0" fontId="3" fillId="0" borderId="15" xfId="0" applyFont="1" applyBorder="1" applyAlignment="1">
      <alignment horizontal="center" wrapText="1"/>
    </xf>
    <xf numFmtId="3" fontId="2" fillId="0" borderId="15" xfId="0" applyNumberFormat="1" applyFont="1" applyBorder="1" applyAlignment="1">
      <alignment horizontal="right" wrapText="1"/>
    </xf>
    <xf numFmtId="0" fontId="12" fillId="0" borderId="15" xfId="0" applyFont="1" applyBorder="1" applyAlignment="1">
      <alignment wrapText="1"/>
    </xf>
    <xf numFmtId="3" fontId="2" fillId="3" borderId="15" xfId="0" applyNumberFormat="1" applyFont="1" applyFill="1" applyBorder="1" applyAlignment="1">
      <alignment horizontal="right" wrapText="1"/>
    </xf>
    <xf numFmtId="3" fontId="1" fillId="10" borderId="15" xfId="0" applyNumberFormat="1" applyFont="1" applyFill="1" applyBorder="1" applyAlignment="1">
      <alignment horizontal="right" wrapText="1"/>
    </xf>
    <xf numFmtId="0" fontId="1" fillId="0" borderId="9" xfId="0" applyFont="1" applyBorder="1" applyAlignment="1">
      <alignment horizontal="center" wrapText="1"/>
    </xf>
    <xf numFmtId="3" fontId="1" fillId="0" borderId="15" xfId="0" applyNumberFormat="1" applyFont="1" applyBorder="1" applyAlignment="1">
      <alignment horizontal="right" vertical="top" wrapText="1"/>
    </xf>
    <xf numFmtId="3" fontId="2" fillId="9" borderId="15" xfId="0" applyNumberFormat="1" applyFont="1" applyFill="1" applyBorder="1" applyAlignment="1">
      <alignment horizontal="right" vertical="top" wrapText="1"/>
    </xf>
    <xf numFmtId="0" fontId="1" fillId="0" borderId="15" xfId="0" applyFont="1" applyBorder="1" applyAlignment="1">
      <alignment horizontal="justify" vertical="top" wrapText="1"/>
    </xf>
    <xf numFmtId="0" fontId="1" fillId="0" borderId="24" xfId="0" applyFont="1" applyBorder="1" applyAlignment="1">
      <alignment wrapText="1"/>
    </xf>
    <xf numFmtId="0" fontId="1" fillId="12" borderId="15" xfId="0" applyFont="1" applyFill="1" applyBorder="1" applyAlignment="1">
      <alignment wrapText="1"/>
    </xf>
    <xf numFmtId="0" fontId="12" fillId="0" borderId="15" xfId="0" applyFont="1" applyBorder="1" applyAlignment="1">
      <alignment horizontal="center" wrapText="1"/>
    </xf>
    <xf numFmtId="3" fontId="2" fillId="10" borderId="15" xfId="0" applyNumberFormat="1" applyFont="1" applyFill="1" applyBorder="1" applyAlignment="1">
      <alignment horizontal="right"/>
    </xf>
    <xf numFmtId="3" fontId="2" fillId="10" borderId="15" xfId="0" applyNumberFormat="1" applyFont="1" applyFill="1" applyBorder="1" applyAlignment="1">
      <alignment horizontal="right" vertical="top"/>
    </xf>
    <xf numFmtId="3" fontId="1" fillId="0" borderId="15" xfId="0" applyNumberFormat="1" applyFont="1" applyBorder="1" applyAlignment="1">
      <alignment horizontal="right" vertical="center" wrapText="1"/>
    </xf>
    <xf numFmtId="3" fontId="0" fillId="0" borderId="15" xfId="0" applyNumberFormat="1" applyBorder="1" applyAlignment="1">
      <alignment vertical="center" wrapText="1"/>
    </xf>
    <xf numFmtId="0" fontId="1" fillId="0" borderId="0" xfId="0" applyFont="1" applyAlignment="1">
      <alignment horizontal="justify"/>
    </xf>
    <xf numFmtId="0" fontId="1" fillId="0" borderId="0" xfId="0" applyFont="1" applyBorder="1" applyAlignment="1"/>
    <xf numFmtId="0" fontId="1" fillId="0" borderId="0" xfId="0" applyFont="1" applyAlignment="1"/>
    <xf numFmtId="0" fontId="1" fillId="0" borderId="0" xfId="0" applyFont="1" applyAlignment="1">
      <alignment wrapText="1"/>
    </xf>
    <xf numFmtId="0" fontId="1" fillId="0" borderId="0" xfId="0" applyFont="1" applyAlignment="1">
      <alignment horizontal="center" wrapText="1"/>
    </xf>
    <xf numFmtId="0" fontId="15" fillId="0" borderId="15" xfId="0" applyFont="1" applyBorder="1" applyAlignment="1">
      <alignment horizontal="center" vertical="center" wrapText="1"/>
    </xf>
    <xf numFmtId="0" fontId="1" fillId="0" borderId="3" xfId="0" applyFont="1" applyBorder="1" applyAlignment="1">
      <alignment horizontal="center" wrapText="1"/>
    </xf>
    <xf numFmtId="0" fontId="2" fillId="0" borderId="0" xfId="0" applyFont="1" applyAlignment="1">
      <alignment horizontal="center" wrapText="1"/>
    </xf>
    <xf numFmtId="3" fontId="2" fillId="5" borderId="15" xfId="0" applyNumberFormat="1" applyFont="1" applyFill="1" applyBorder="1" applyAlignment="1">
      <alignment horizontal="right"/>
    </xf>
    <xf numFmtId="0" fontId="0" fillId="0" borderId="0" xfId="0"/>
    <xf numFmtId="0" fontId="1" fillId="0" borderId="0" xfId="0" applyFont="1" applyAlignment="1">
      <alignment horizontal="justify"/>
    </xf>
    <xf numFmtId="0" fontId="1" fillId="0" borderId="15" xfId="0" applyFont="1" applyBorder="1" applyAlignment="1">
      <alignment wrapText="1"/>
    </xf>
    <xf numFmtId="0" fontId="0" fillId="0" borderId="0" xfId="0"/>
    <xf numFmtId="3" fontId="2" fillId="13" borderId="15" xfId="0" applyNumberFormat="1" applyFont="1" applyFill="1" applyBorder="1" applyAlignment="1">
      <alignment horizontal="right" vertical="top"/>
    </xf>
    <xf numFmtId="0" fontId="0" fillId="0" borderId="0" xfId="0" applyAlignment="1">
      <alignment vertical="center" wrapText="1"/>
    </xf>
    <xf numFmtId="3" fontId="0" fillId="0" borderId="0" xfId="0" applyNumberFormat="1" applyAlignment="1">
      <alignment vertical="center" wrapText="1"/>
    </xf>
    <xf numFmtId="0" fontId="0" fillId="0" borderId="0" xfId="0"/>
    <xf numFmtId="3" fontId="1" fillId="0" borderId="15" xfId="0" applyNumberFormat="1" applyFont="1" applyBorder="1" applyAlignment="1">
      <alignment vertical="center" wrapText="1"/>
    </xf>
    <xf numFmtId="3" fontId="2" fillId="3" borderId="15" xfId="0" applyNumberFormat="1" applyFont="1" applyFill="1" applyBorder="1" applyAlignment="1">
      <alignment wrapText="1"/>
    </xf>
    <xf numFmtId="3" fontId="2" fillId="10" borderId="15" xfId="0" applyNumberFormat="1" applyFont="1" applyFill="1" applyBorder="1" applyAlignment="1">
      <alignment horizontal="right" wrapText="1"/>
    </xf>
    <xf numFmtId="0" fontId="0" fillId="0" borderId="0" xfId="0"/>
    <xf numFmtId="0" fontId="0" fillId="0" borderId="0" xfId="0"/>
    <xf numFmtId="0" fontId="1" fillId="0" borderId="15" xfId="0" applyFont="1" applyBorder="1" applyAlignment="1">
      <alignment horizontal="left" wrapText="1"/>
    </xf>
    <xf numFmtId="0" fontId="0" fillId="0" borderId="0" xfId="0"/>
    <xf numFmtId="3" fontId="18" fillId="0" borderId="6" xfId="0" applyNumberFormat="1" applyFont="1" applyBorder="1" applyAlignment="1">
      <alignment horizontal="right"/>
    </xf>
    <xf numFmtId="3" fontId="18" fillId="0" borderId="6" xfId="0" applyNumberFormat="1" applyFont="1" applyBorder="1" applyAlignment="1">
      <alignment horizontal="right" vertical="top" wrapText="1"/>
    </xf>
    <xf numFmtId="3" fontId="2" fillId="10" borderId="19" xfId="0" applyNumberFormat="1" applyFont="1" applyFill="1" applyBorder="1" applyAlignment="1">
      <alignment wrapText="1"/>
    </xf>
    <xf numFmtId="0" fontId="19" fillId="0" borderId="15" xfId="0" applyFont="1" applyBorder="1" applyAlignment="1">
      <alignment horizontal="center" vertical="center" wrapText="1"/>
    </xf>
    <xf numFmtId="0" fontId="0" fillId="0" borderId="0" xfId="0"/>
    <xf numFmtId="3" fontId="1" fillId="0" borderId="15" xfId="0" applyNumberFormat="1" applyFont="1" applyBorder="1" applyAlignment="1">
      <alignment horizontal="right" wrapText="1"/>
    </xf>
    <xf numFmtId="0" fontId="0" fillId="0" borderId="0" xfId="0"/>
    <xf numFmtId="0" fontId="0" fillId="0" borderId="0" xfId="0"/>
    <xf numFmtId="0" fontId="0" fillId="0" borderId="0" xfId="0"/>
    <xf numFmtId="0" fontId="1" fillId="0" borderId="0" xfId="0" applyFont="1" applyAlignment="1">
      <alignment horizontal="justify"/>
    </xf>
    <xf numFmtId="0" fontId="1" fillId="0" borderId="0" xfId="0" applyFont="1" applyBorder="1" applyAlignment="1"/>
    <xf numFmtId="0" fontId="1" fillId="0" borderId="0" xfId="0" applyFont="1" applyAlignment="1"/>
    <xf numFmtId="0" fontId="0" fillId="0" borderId="0" xfId="0"/>
    <xf numFmtId="3" fontId="2" fillId="5" borderId="15" xfId="0" applyNumberFormat="1" applyFont="1" applyFill="1" applyBorder="1" applyAlignment="1">
      <alignment horizontal="right" wrapText="1"/>
    </xf>
    <xf numFmtId="0" fontId="2" fillId="5" borderId="15" xfId="0" applyFont="1" applyFill="1" applyBorder="1" applyAlignment="1">
      <alignment horizontal="center" wrapText="1"/>
    </xf>
    <xf numFmtId="0" fontId="2" fillId="0" borderId="13" xfId="0" applyFont="1" applyBorder="1" applyAlignment="1"/>
    <xf numFmtId="3" fontId="2" fillId="0" borderId="13" xfId="0" applyNumberFormat="1" applyFont="1" applyBorder="1" applyAlignment="1"/>
    <xf numFmtId="3" fontId="2" fillId="0" borderId="0" xfId="0" applyNumberFormat="1" applyFont="1" applyBorder="1" applyAlignment="1"/>
    <xf numFmtId="0" fontId="2" fillId="0" borderId="7" xfId="0" applyFont="1" applyBorder="1" applyAlignment="1"/>
    <xf numFmtId="3" fontId="2" fillId="0" borderId="7" xfId="0" applyNumberFormat="1" applyFont="1" applyBorder="1" applyAlignment="1"/>
    <xf numFmtId="3" fontId="8" fillId="0" borderId="0" xfId="0" applyNumberFormat="1" applyFont="1" applyAlignment="1"/>
    <xf numFmtId="0" fontId="0" fillId="0" borderId="0" xfId="0"/>
    <xf numFmtId="3" fontId="2" fillId="0" borderId="7" xfId="0" applyNumberFormat="1" applyFont="1" applyBorder="1" applyAlignment="1">
      <alignment horizontal="center"/>
    </xf>
    <xf numFmtId="0" fontId="2" fillId="0" borderId="0" xfId="0" applyFont="1" applyAlignment="1">
      <alignment horizontal="center" wrapText="1"/>
    </xf>
    <xf numFmtId="0" fontId="1" fillId="0" borderId="3" xfId="0" applyFont="1" applyBorder="1" applyAlignment="1">
      <alignment horizontal="center" wrapText="1"/>
    </xf>
    <xf numFmtId="0" fontId="0" fillId="0" borderId="0" xfId="0"/>
    <xf numFmtId="0" fontId="0" fillId="0" borderId="0" xfId="0"/>
    <xf numFmtId="0" fontId="1" fillId="0" borderId="0" xfId="0" applyFont="1" applyBorder="1" applyAlignment="1">
      <alignment horizontal="justify"/>
    </xf>
    <xf numFmtId="0" fontId="2" fillId="9" borderId="15" xfId="0" applyFont="1" applyFill="1" applyBorder="1" applyAlignment="1">
      <alignment horizontal="center" wrapText="1"/>
    </xf>
    <xf numFmtId="0" fontId="2" fillId="0" borderId="1" xfId="0" applyFont="1" applyBorder="1" applyAlignment="1">
      <alignment wrapText="1"/>
    </xf>
    <xf numFmtId="0" fontId="1" fillId="9" borderId="19" xfId="0" applyFont="1" applyFill="1" applyBorder="1" applyAlignment="1">
      <alignment horizontal="center" wrapText="1"/>
    </xf>
    <xf numFmtId="0" fontId="3" fillId="0" borderId="2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Border="1" applyAlignment="1"/>
    <xf numFmtId="0" fontId="1" fillId="0" borderId="0" xfId="0" applyFont="1" applyAlignment="1"/>
    <xf numFmtId="0" fontId="1" fillId="0" borderId="0" xfId="0" applyFont="1" applyAlignment="1">
      <alignment horizontal="justify"/>
    </xf>
    <xf numFmtId="0" fontId="0" fillId="0" borderId="0" xfId="0"/>
    <xf numFmtId="0" fontId="0" fillId="0" borderId="0" xfId="0"/>
    <xf numFmtId="0" fontId="1" fillId="0" borderId="0" xfId="0" applyFont="1" applyBorder="1" applyAlignment="1"/>
    <xf numFmtId="0" fontId="1" fillId="0" borderId="0" xfId="0" applyFont="1" applyAlignment="1"/>
    <xf numFmtId="0" fontId="1" fillId="0" borderId="0" xfId="0" applyFont="1" applyAlignment="1">
      <alignment horizontal="justify"/>
    </xf>
    <xf numFmtId="0" fontId="0" fillId="0" borderId="0" xfId="0"/>
    <xf numFmtId="0" fontId="1" fillId="0" borderId="15" xfId="0" applyFont="1" applyBorder="1" applyAlignment="1">
      <alignment horizontal="justify" vertical="top"/>
    </xf>
    <xf numFmtId="3" fontId="1" fillId="0" borderId="15" xfId="0" applyNumberFormat="1" applyFont="1" applyBorder="1" applyAlignment="1"/>
    <xf numFmtId="0" fontId="0" fillId="0" borderId="0" xfId="0"/>
    <xf numFmtId="0" fontId="15" fillId="0" borderId="15" xfId="0" applyFont="1" applyBorder="1" applyAlignment="1">
      <alignment wrapText="1"/>
    </xf>
    <xf numFmtId="0" fontId="1" fillId="0" borderId="15" xfId="0" applyFont="1" applyBorder="1" applyAlignment="1">
      <alignment vertical="center" wrapText="1"/>
    </xf>
    <xf numFmtId="3" fontId="1" fillId="3" borderId="15" xfId="0" applyNumberFormat="1" applyFont="1" applyFill="1" applyBorder="1" applyAlignment="1">
      <alignment wrapText="1"/>
    </xf>
    <xf numFmtId="0" fontId="1" fillId="0" borderId="15" xfId="0" applyFont="1" applyBorder="1" applyAlignment="1">
      <alignment horizontal="justify" wrapText="1"/>
    </xf>
    <xf numFmtId="0" fontId="1" fillId="0" borderId="0" xfId="0" applyFont="1" applyBorder="1" applyAlignment="1"/>
    <xf numFmtId="0" fontId="1" fillId="0" borderId="0" xfId="0" applyFont="1" applyAlignment="1"/>
    <xf numFmtId="0" fontId="1" fillId="0" borderId="0" xfId="0" applyFont="1" applyAlignment="1">
      <alignment horizontal="justify"/>
    </xf>
    <xf numFmtId="0" fontId="0" fillId="0" borderId="0" xfId="0"/>
    <xf numFmtId="0" fontId="25" fillId="0" borderId="15" xfId="0" applyFont="1" applyBorder="1" applyAlignment="1">
      <alignment vertical="center" wrapText="1"/>
    </xf>
    <xf numFmtId="0" fontId="2" fillId="12" borderId="0" xfId="0" applyFont="1" applyFill="1" applyBorder="1" applyAlignment="1">
      <alignment horizontal="center" wrapText="1"/>
    </xf>
    <xf numFmtId="0" fontId="3" fillId="0" borderId="19" xfId="0" applyFont="1" applyBorder="1" applyAlignment="1">
      <alignment horizontal="center" wrapText="1"/>
    </xf>
    <xf numFmtId="3" fontId="2" fillId="3" borderId="19" xfId="0" applyNumberFormat="1" applyFont="1" applyFill="1" applyBorder="1" applyAlignment="1">
      <alignment horizontal="right" wrapText="1"/>
    </xf>
    <xf numFmtId="0" fontId="2" fillId="5" borderId="19" xfId="0" applyFont="1" applyFill="1" applyBorder="1" applyAlignment="1">
      <alignment horizontal="center" wrapText="1"/>
    </xf>
    <xf numFmtId="3" fontId="2" fillId="10" borderId="15" xfId="0" applyNumberFormat="1" applyFont="1" applyFill="1" applyBorder="1" applyAlignment="1">
      <alignment wrapText="1"/>
    </xf>
    <xf numFmtId="0" fontId="7" fillId="0" borderId="15" xfId="0" applyFont="1" applyBorder="1" applyAlignment="1">
      <alignment wrapText="1"/>
    </xf>
    <xf numFmtId="3" fontId="2" fillId="10" borderId="15" xfId="0" applyNumberFormat="1" applyFont="1" applyFill="1" applyBorder="1" applyAlignment="1">
      <alignment horizontal="right" vertical="center" wrapText="1"/>
    </xf>
    <xf numFmtId="3" fontId="2" fillId="10" borderId="15" xfId="0" applyNumberFormat="1" applyFont="1" applyFill="1" applyBorder="1" applyAlignment="1">
      <alignment horizontal="center" vertical="center" wrapText="1"/>
    </xf>
    <xf numFmtId="3" fontId="2" fillId="3" borderId="7" xfId="0" applyNumberFormat="1" applyFont="1" applyFill="1" applyBorder="1" applyAlignment="1">
      <alignment horizontal="right" vertical="top" wrapText="1"/>
    </xf>
    <xf numFmtId="3" fontId="1" fillId="3" borderId="7" xfId="0" applyNumberFormat="1" applyFont="1" applyFill="1" applyBorder="1" applyAlignment="1">
      <alignment horizontal="right" vertical="top" wrapText="1"/>
    </xf>
    <xf numFmtId="3" fontId="1" fillId="6" borderId="7" xfId="0" applyNumberFormat="1" applyFont="1" applyFill="1" applyBorder="1" applyAlignment="1">
      <alignment horizontal="right" vertical="top" wrapText="1"/>
    </xf>
    <xf numFmtId="3" fontId="1" fillId="0" borderId="15" xfId="0" applyNumberFormat="1" applyFont="1" applyBorder="1" applyAlignment="1">
      <alignment horizontal="center" wrapText="1"/>
    </xf>
    <xf numFmtId="0" fontId="1" fillId="0" borderId="0" xfId="0" applyFont="1" applyBorder="1" applyAlignment="1"/>
    <xf numFmtId="0" fontId="1" fillId="0" borderId="0" xfId="0" applyFont="1" applyAlignment="1"/>
    <xf numFmtId="0" fontId="1" fillId="0" borderId="0" xfId="0" applyFont="1" applyAlignment="1">
      <alignment horizontal="justify"/>
    </xf>
    <xf numFmtId="0" fontId="0" fillId="0" borderId="0" xfId="0"/>
    <xf numFmtId="0" fontId="2" fillId="0" borderId="0" xfId="0" applyFont="1" applyAlignment="1">
      <alignment horizontal="center"/>
    </xf>
    <xf numFmtId="0" fontId="0" fillId="0" borderId="0" xfId="0"/>
    <xf numFmtId="0" fontId="0" fillId="0" borderId="0" xfId="0"/>
    <xf numFmtId="0" fontId="0" fillId="0" borderId="0" xfId="0"/>
    <xf numFmtId="0" fontId="1"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wrapText="1"/>
    </xf>
    <xf numFmtId="0" fontId="15" fillId="0" borderId="15" xfId="0" applyFont="1" applyBorder="1" applyAlignment="1">
      <alignment horizontal="justify" wrapText="1"/>
    </xf>
    <xf numFmtId="3" fontId="2" fillId="5" borderId="19" xfId="0" applyNumberFormat="1" applyFont="1" applyFill="1" applyBorder="1" applyAlignment="1">
      <alignment horizontal="right" vertical="top" wrapText="1"/>
    </xf>
    <xf numFmtId="0" fontId="1" fillId="0" borderId="15" xfId="0" applyFont="1" applyBorder="1" applyAlignment="1">
      <alignment vertical="top" wrapText="1"/>
    </xf>
    <xf numFmtId="0" fontId="2" fillId="0" borderId="15" xfId="0" applyFont="1" applyBorder="1" applyAlignment="1">
      <alignment vertical="center" wrapText="1"/>
    </xf>
    <xf numFmtId="3" fontId="2" fillId="0" borderId="4" xfId="0" applyNumberFormat="1" applyFont="1" applyBorder="1" applyAlignment="1">
      <alignment horizontal="right" wrapText="1"/>
    </xf>
    <xf numFmtId="0" fontId="1" fillId="4" borderId="15" xfId="0" applyFont="1" applyFill="1" applyBorder="1" applyAlignment="1">
      <alignment horizontal="center" wrapText="1"/>
    </xf>
    <xf numFmtId="0" fontId="2" fillId="4" borderId="15" xfId="0" applyFont="1" applyFill="1" applyBorder="1" applyAlignment="1">
      <alignment horizontal="center" wrapText="1"/>
    </xf>
    <xf numFmtId="0" fontId="5" fillId="4" borderId="15" xfId="0" applyFont="1" applyFill="1" applyBorder="1" applyAlignment="1">
      <alignment horizontal="center" wrapText="1"/>
    </xf>
    <xf numFmtId="0" fontId="1" fillId="4" borderId="15" xfId="0" applyFont="1" applyFill="1" applyBorder="1" applyAlignment="1">
      <alignment wrapText="1"/>
    </xf>
    <xf numFmtId="3" fontId="1" fillId="4" borderId="15" xfId="0" applyNumberFormat="1" applyFont="1" applyFill="1" applyBorder="1" applyAlignment="1">
      <alignment wrapText="1"/>
    </xf>
    <xf numFmtId="0" fontId="2" fillId="0" borderId="15" xfId="0" applyFont="1" applyBorder="1" applyAlignment="1">
      <alignment horizontal="justify" wrapText="1"/>
    </xf>
    <xf numFmtId="0" fontId="15" fillId="0" borderId="15" xfId="0" applyFont="1" applyBorder="1" applyAlignment="1">
      <alignment vertical="center" wrapText="1"/>
    </xf>
    <xf numFmtId="3" fontId="14" fillId="0" borderId="15" xfId="0" applyNumberFormat="1" applyFont="1" applyBorder="1" applyAlignment="1">
      <alignment horizontal="right" wrapText="1"/>
    </xf>
    <xf numFmtId="0" fontId="12" fillId="12" borderId="15" xfId="0" applyFont="1" applyFill="1" applyBorder="1" applyAlignment="1">
      <alignment horizontal="center" wrapText="1"/>
    </xf>
    <xf numFmtId="3" fontId="7" fillId="11" borderId="15" xfId="0" applyNumberFormat="1" applyFont="1" applyFill="1" applyBorder="1" applyAlignment="1">
      <alignment horizontal="right" wrapText="1"/>
    </xf>
    <xf numFmtId="0" fontId="2" fillId="0" borderId="15" xfId="0" applyFont="1" applyBorder="1" applyAlignment="1">
      <alignment horizontal="center" wrapText="1"/>
    </xf>
    <xf numFmtId="0" fontId="16" fillId="0" borderId="15" xfId="0" applyFont="1" applyBorder="1" applyAlignment="1">
      <alignment horizontal="justify"/>
    </xf>
    <xf numFmtId="3" fontId="1" fillId="3" borderId="15" xfId="0" applyNumberFormat="1" applyFont="1" applyFill="1" applyBorder="1" applyAlignment="1">
      <alignment horizontal="right" wrapText="1"/>
    </xf>
    <xf numFmtId="0" fontId="22" fillId="0" borderId="15" xfId="2" applyFont="1" applyBorder="1" applyAlignment="1">
      <alignment wrapText="1"/>
    </xf>
    <xf numFmtId="0" fontId="27" fillId="0" borderId="15" xfId="0" applyFont="1" applyBorder="1" applyAlignment="1">
      <alignment wrapText="1"/>
    </xf>
    <xf numFmtId="0" fontId="19" fillId="0" borderId="15" xfId="0" applyFont="1" applyBorder="1" applyAlignment="1">
      <alignment wrapText="1"/>
    </xf>
    <xf numFmtId="0" fontId="0" fillId="0" borderId="15" xfId="0" applyBorder="1" applyAlignment="1">
      <alignment wrapText="1"/>
    </xf>
    <xf numFmtId="0" fontId="14" fillId="0" borderId="15" xfId="0" applyFont="1" applyBorder="1" applyAlignment="1">
      <alignment wrapText="1"/>
    </xf>
    <xf numFmtId="0" fontId="23" fillId="0" borderId="15" xfId="0" applyFont="1" applyBorder="1" applyAlignment="1">
      <alignment wrapText="1"/>
    </xf>
    <xf numFmtId="3" fontId="2" fillId="5" borderId="15" xfId="0" applyNumberFormat="1" applyFont="1" applyFill="1" applyBorder="1" applyAlignment="1">
      <alignment horizontal="center" wrapText="1"/>
    </xf>
    <xf numFmtId="0" fontId="5" fillId="0" borderId="15" xfId="0" applyFont="1" applyBorder="1" applyAlignment="1">
      <alignment horizontal="left" vertical="center" wrapText="1"/>
    </xf>
    <xf numFmtId="3" fontId="12" fillId="5" borderId="15" xfId="0" applyNumberFormat="1" applyFont="1" applyFill="1" applyBorder="1" applyAlignment="1">
      <alignment wrapText="1"/>
    </xf>
    <xf numFmtId="0" fontId="12" fillId="0" borderId="15" xfId="0" applyFont="1" applyBorder="1" applyAlignment="1">
      <alignment horizontal="justify" wrapText="1"/>
    </xf>
    <xf numFmtId="0" fontId="20" fillId="0" borderId="15" xfId="0" applyFont="1" applyBorder="1" applyAlignment="1">
      <alignment wrapText="1"/>
    </xf>
    <xf numFmtId="0" fontId="7" fillId="0" borderId="0" xfId="0" applyFont="1" applyAlignment="1">
      <alignment horizontal="left"/>
    </xf>
    <xf numFmtId="0" fontId="1" fillId="0" borderId="15" xfId="0" applyFont="1" applyBorder="1" applyAlignment="1">
      <alignment horizontal="center" vertical="center"/>
    </xf>
    <xf numFmtId="0" fontId="15" fillId="0" borderId="15" xfId="0" applyFont="1" applyBorder="1" applyAlignment="1">
      <alignment horizontal="center" vertical="center" wrapText="1"/>
    </xf>
    <xf numFmtId="0" fontId="1" fillId="0" borderId="15" xfId="0" applyFont="1" applyBorder="1" applyAlignment="1">
      <alignment wrapText="1"/>
    </xf>
    <xf numFmtId="0" fontId="1" fillId="0" borderId="15" xfId="0" applyFont="1" applyBorder="1" applyAlignment="1">
      <alignment horizontal="center" wrapText="1"/>
    </xf>
    <xf numFmtId="3" fontId="1" fillId="0" borderId="18" xfId="0" applyNumberFormat="1" applyFont="1" applyBorder="1" applyAlignment="1">
      <alignment horizontal="center" vertical="center" wrapText="1"/>
    </xf>
    <xf numFmtId="3" fontId="1" fillId="0" borderId="15" xfId="0" applyNumberFormat="1" applyFont="1" applyBorder="1" applyAlignment="1">
      <alignment horizontal="center" vertical="center" wrapText="1"/>
    </xf>
    <xf numFmtId="0" fontId="0" fillId="0" borderId="0" xfId="0"/>
    <xf numFmtId="3" fontId="2" fillId="0" borderId="15" xfId="0" applyNumberFormat="1" applyFont="1" applyBorder="1" applyAlignment="1">
      <alignment horizontal="right" wrapText="1"/>
    </xf>
    <xf numFmtId="3" fontId="1" fillId="0" borderId="15" xfId="0" applyNumberFormat="1" applyFont="1" applyBorder="1" applyAlignment="1">
      <alignment horizontal="right" wrapText="1"/>
    </xf>
    <xf numFmtId="0" fontId="1" fillId="0" borderId="18" xfId="0" applyFont="1" applyBorder="1" applyAlignment="1">
      <alignment horizontal="center" vertical="center"/>
    </xf>
    <xf numFmtId="0" fontId="1" fillId="5" borderId="15" xfId="0" applyFont="1" applyFill="1" applyBorder="1" applyAlignment="1">
      <alignment horizontal="center" wrapText="1"/>
    </xf>
    <xf numFmtId="0" fontId="2" fillId="5" borderId="15" xfId="0" applyFont="1" applyFill="1" applyBorder="1" applyAlignment="1">
      <alignment wrapText="1"/>
    </xf>
    <xf numFmtId="0" fontId="19" fillId="0" borderId="18" xfId="0" applyFont="1" applyBorder="1" applyAlignment="1">
      <alignment vertical="center" wrapText="1"/>
    </xf>
    <xf numFmtId="0" fontId="1" fillId="0" borderId="18" xfId="0" applyFont="1" applyBorder="1" applyAlignment="1">
      <alignment wrapText="1"/>
    </xf>
    <xf numFmtId="3" fontId="2" fillId="0" borderId="18" xfId="0" applyNumberFormat="1" applyFont="1" applyBorder="1" applyAlignment="1">
      <alignment horizontal="right" wrapText="1"/>
    </xf>
    <xf numFmtId="3" fontId="2" fillId="5" borderId="32" xfId="0" applyNumberFormat="1" applyFont="1" applyFill="1" applyBorder="1" applyAlignment="1">
      <alignment horizontal="right" vertical="top" wrapText="1"/>
    </xf>
    <xf numFmtId="3" fontId="2" fillId="5" borderId="33" xfId="0" applyNumberFormat="1" applyFont="1" applyFill="1" applyBorder="1" applyAlignment="1">
      <alignment horizontal="right" vertical="top" wrapText="1"/>
    </xf>
    <xf numFmtId="3" fontId="2" fillId="12" borderId="0" xfId="0" applyNumberFormat="1" applyFont="1" applyFill="1" applyBorder="1" applyAlignment="1">
      <alignment horizontal="right" vertical="top" wrapText="1"/>
    </xf>
    <xf numFmtId="0" fontId="24" fillId="0" borderId="15" xfId="0" applyFont="1" applyBorder="1" applyAlignment="1">
      <alignment wrapText="1"/>
    </xf>
    <xf numFmtId="0" fontId="1" fillId="0" borderId="30" xfId="0" applyFont="1" applyBorder="1" applyAlignment="1">
      <alignment horizontal="center" vertical="center" wrapText="1"/>
    </xf>
    <xf numFmtId="0" fontId="1" fillId="0" borderId="15" xfId="0" applyFont="1" applyBorder="1" applyAlignment="1">
      <alignment horizontal="center"/>
    </xf>
    <xf numFmtId="0" fontId="2" fillId="12" borderId="15" xfId="0" applyFont="1" applyFill="1" applyBorder="1" applyAlignment="1">
      <alignment horizontal="center" wrapText="1"/>
    </xf>
    <xf numFmtId="0" fontId="2" fillId="12" borderId="0" xfId="0" applyFont="1" applyFill="1" applyBorder="1" applyAlignment="1">
      <alignment wrapText="1"/>
    </xf>
    <xf numFmtId="0" fontId="1" fillId="0" borderId="0" xfId="0" applyFont="1" applyBorder="1" applyAlignment="1">
      <alignment horizontal="center" vertical="center" wrapText="1"/>
    </xf>
    <xf numFmtId="0" fontId="1" fillId="0" borderId="7" xfId="0" applyFont="1" applyBorder="1" applyAlignment="1"/>
    <xf numFmtId="3" fontId="1" fillId="0" borderId="7" xfId="0" applyNumberFormat="1" applyFont="1" applyBorder="1" applyAlignment="1"/>
    <xf numFmtId="3" fontId="2" fillId="12" borderId="0" xfId="0" applyNumberFormat="1" applyFont="1" applyFill="1" applyBorder="1" applyAlignment="1">
      <alignment vertical="top" wrapText="1"/>
    </xf>
    <xf numFmtId="3" fontId="1" fillId="0" borderId="18" xfId="0" applyNumberFormat="1" applyFont="1" applyBorder="1" applyAlignment="1">
      <alignment horizontal="right" wrapText="1"/>
    </xf>
    <xf numFmtId="3" fontId="2" fillId="5" borderId="4" xfId="0" applyNumberFormat="1" applyFont="1" applyFill="1" applyBorder="1" applyAlignment="1">
      <alignment horizontal="right" vertical="top" wrapText="1"/>
    </xf>
    <xf numFmtId="3" fontId="2" fillId="5" borderId="4" xfId="0" applyNumberFormat="1" applyFont="1" applyFill="1" applyBorder="1" applyAlignment="1">
      <alignment vertical="top" wrapText="1"/>
    </xf>
    <xf numFmtId="0" fontId="2" fillId="0" borderId="0" xfId="0" applyFont="1" applyBorder="1" applyAlignment="1"/>
    <xf numFmtId="0" fontId="1" fillId="0" borderId="19" xfId="0" applyFont="1" applyBorder="1" applyAlignment="1">
      <alignment vertical="center" wrapText="1"/>
    </xf>
    <xf numFmtId="0" fontId="2" fillId="0" borderId="19" xfId="0" applyFont="1" applyBorder="1" applyAlignment="1">
      <alignment wrapText="1"/>
    </xf>
    <xf numFmtId="0" fontId="12" fillId="0" borderId="19" xfId="0" applyFont="1" applyBorder="1" applyAlignment="1">
      <alignment horizontal="center" wrapText="1"/>
    </xf>
    <xf numFmtId="0" fontId="2" fillId="5" borderId="34" xfId="0" applyFont="1" applyFill="1" applyBorder="1" applyAlignment="1">
      <alignment horizontal="center" wrapText="1"/>
    </xf>
    <xf numFmtId="0" fontId="2" fillId="5" borderId="32" xfId="0" applyFont="1" applyFill="1" applyBorder="1" applyAlignment="1">
      <alignment horizontal="center" wrapText="1"/>
    </xf>
    <xf numFmtId="0" fontId="2" fillId="5" borderId="33" xfId="0" applyFont="1" applyFill="1" applyBorder="1" applyAlignment="1">
      <alignment horizontal="center" wrapText="1"/>
    </xf>
    <xf numFmtId="3" fontId="2" fillId="0" borderId="0" xfId="0" applyNumberFormat="1" applyFont="1" applyBorder="1" applyAlignment="1">
      <alignment horizontal="right"/>
    </xf>
    <xf numFmtId="0" fontId="1" fillId="5" borderId="19" xfId="0" applyFont="1" applyFill="1" applyBorder="1" applyAlignment="1">
      <alignment horizontal="center" wrapText="1"/>
    </xf>
    <xf numFmtId="0" fontId="3" fillId="5" borderId="19" xfId="0" applyFont="1" applyFill="1" applyBorder="1" applyAlignment="1">
      <alignment horizontal="center" wrapText="1"/>
    </xf>
    <xf numFmtId="3" fontId="2" fillId="5" borderId="19" xfId="0" applyNumberFormat="1" applyFont="1" applyFill="1" applyBorder="1" applyAlignment="1">
      <alignment horizontal="right" wrapText="1"/>
    </xf>
    <xf numFmtId="3" fontId="2" fillId="7" borderId="35" xfId="0" applyNumberFormat="1" applyFont="1" applyFill="1" applyBorder="1" applyAlignment="1">
      <alignment vertical="top"/>
    </xf>
    <xf numFmtId="0" fontId="1" fillId="2" borderId="15" xfId="0" applyFont="1" applyFill="1" applyBorder="1" applyAlignment="1">
      <alignment horizontal="center"/>
    </xf>
    <xf numFmtId="3" fontId="2" fillId="3" borderId="15" xfId="0" applyNumberFormat="1" applyFont="1" applyFill="1" applyBorder="1" applyAlignment="1">
      <alignment horizontal="right" vertical="top"/>
    </xf>
    <xf numFmtId="0" fontId="1" fillId="11" borderId="15" xfId="0" applyFont="1" applyFill="1" applyBorder="1" applyAlignment="1">
      <alignment horizontal="center"/>
    </xf>
    <xf numFmtId="0" fontId="1" fillId="11" borderId="15" xfId="0" applyFont="1" applyFill="1" applyBorder="1" applyAlignment="1">
      <alignment horizontal="justify" vertical="top"/>
    </xf>
    <xf numFmtId="0" fontId="1" fillId="12" borderId="15" xfId="0" applyFont="1" applyFill="1" applyBorder="1" applyAlignment="1">
      <alignment vertical="center" wrapText="1"/>
    </xf>
    <xf numFmtId="0" fontId="0" fillId="10" borderId="15" xfId="0" applyFill="1" applyBorder="1" applyAlignment="1">
      <alignment vertical="center" wrapText="1"/>
    </xf>
    <xf numFmtId="3" fontId="2" fillId="10" borderId="15" xfId="0" applyNumberFormat="1" applyFont="1" applyFill="1" applyBorder="1" applyAlignment="1">
      <alignment vertical="center" wrapText="1"/>
    </xf>
    <xf numFmtId="0" fontId="7" fillId="0" borderId="0" xfId="0" applyFont="1" applyAlignment="1"/>
    <xf numFmtId="0" fontId="7" fillId="0" borderId="0" xfId="0" applyFont="1" applyAlignment="1">
      <alignment horizontal="left"/>
    </xf>
    <xf numFmtId="0" fontId="2" fillId="0" borderId="0" xfId="0" applyFont="1" applyBorder="1" applyAlignment="1">
      <alignment horizontal="right" wrapText="1"/>
    </xf>
    <xf numFmtId="0" fontId="1" fillId="0" borderId="15" xfId="0" applyFont="1" applyBorder="1" applyAlignment="1">
      <alignment horizontal="center" vertical="center"/>
    </xf>
    <xf numFmtId="0" fontId="2"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2" fillId="3" borderId="10" xfId="0" applyFont="1" applyFill="1" applyBorder="1" applyAlignment="1">
      <alignment horizontal="center" wrapText="1"/>
    </xf>
    <xf numFmtId="0" fontId="2" fillId="3" borderId="7" xfId="0" applyFont="1" applyFill="1" applyBorder="1" applyAlignment="1">
      <alignment horizontal="center" wrapText="1"/>
    </xf>
    <xf numFmtId="0" fontId="15" fillId="0" borderId="15" xfId="0" applyFont="1" applyBorder="1" applyAlignment="1">
      <alignment horizontal="center" vertical="center" wrapText="1"/>
    </xf>
    <xf numFmtId="0" fontId="2" fillId="0" borderId="0" xfId="0" applyFont="1" applyAlignment="1">
      <alignment horizontal="center"/>
    </xf>
    <xf numFmtId="0" fontId="2" fillId="0" borderId="15" xfId="0" applyFont="1" applyBorder="1" applyAlignment="1">
      <alignment horizontal="center" wrapText="1"/>
    </xf>
    <xf numFmtId="0" fontId="2" fillId="0" borderId="0" xfId="0" applyFont="1" applyFill="1" applyBorder="1" applyAlignment="1">
      <alignment horizontal="right" wrapText="1"/>
    </xf>
    <xf numFmtId="0" fontId="2" fillId="12" borderId="28" xfId="0" applyFont="1" applyFill="1" applyBorder="1" applyAlignment="1">
      <alignment horizontal="left" wrapText="1"/>
    </xf>
    <xf numFmtId="3" fontId="2" fillId="11" borderId="18" xfId="0" applyNumberFormat="1" applyFont="1" applyFill="1" applyBorder="1" applyAlignment="1">
      <alignment horizontal="center" vertical="top" wrapText="1"/>
    </xf>
    <xf numFmtId="3" fontId="2" fillId="11" borderId="19" xfId="0" applyNumberFormat="1" applyFont="1" applyFill="1" applyBorder="1" applyAlignment="1">
      <alignment horizontal="center" vertical="top" wrapText="1"/>
    </xf>
    <xf numFmtId="0" fontId="14" fillId="2" borderId="22" xfId="0" applyFont="1" applyFill="1" applyBorder="1" applyAlignment="1">
      <alignment horizontal="center" wrapText="1"/>
    </xf>
    <xf numFmtId="0" fontId="14" fillId="2" borderId="23" xfId="0" applyFont="1" applyFill="1" applyBorder="1" applyAlignment="1">
      <alignment horizontal="center" wrapText="1"/>
    </xf>
    <xf numFmtId="0" fontId="1" fillId="0" borderId="15" xfId="0" applyFont="1" applyBorder="1" applyAlignment="1">
      <alignment wrapText="1"/>
    </xf>
    <xf numFmtId="0" fontId="2" fillId="5" borderId="12" xfId="0" applyFont="1" applyFill="1" applyBorder="1" applyAlignment="1">
      <alignment horizontal="center" wrapText="1"/>
    </xf>
    <xf numFmtId="0" fontId="2" fillId="5" borderId="13" xfId="0" applyFont="1" applyFill="1" applyBorder="1" applyAlignment="1">
      <alignment horizontal="center" wrapText="1"/>
    </xf>
    <xf numFmtId="0" fontId="2" fillId="5" borderId="4" xfId="0" applyFont="1" applyFill="1" applyBorder="1" applyAlignment="1">
      <alignment horizontal="center" wrapText="1"/>
    </xf>
    <xf numFmtId="0" fontId="15" fillId="0" borderId="15" xfId="0" applyFont="1" applyBorder="1" applyAlignment="1">
      <alignment horizontal="center" wrapText="1"/>
    </xf>
    <xf numFmtId="0" fontId="1" fillId="0" borderId="15" xfId="0" applyFont="1" applyBorder="1" applyAlignment="1">
      <alignment horizontal="center" wrapText="1"/>
    </xf>
    <xf numFmtId="3" fontId="0" fillId="0" borderId="15" xfId="0" applyNumberFormat="1" applyBorder="1" applyAlignment="1">
      <alignment horizontal="center" vertical="center" wrapText="1"/>
    </xf>
    <xf numFmtId="0" fontId="13" fillId="0" borderId="15" xfId="0" applyFont="1" applyBorder="1" applyAlignment="1">
      <alignment horizontal="center" vertical="center" wrapText="1"/>
    </xf>
    <xf numFmtId="0" fontId="2" fillId="11" borderId="15" xfId="0" applyFont="1" applyFill="1" applyBorder="1" applyAlignment="1">
      <alignment horizontal="center" wrapText="1"/>
    </xf>
    <xf numFmtId="0" fontId="1" fillId="11" borderId="18" xfId="0" applyFont="1" applyFill="1" applyBorder="1" applyAlignment="1">
      <alignment horizontal="center" wrapText="1"/>
    </xf>
    <xf numFmtId="0" fontId="1" fillId="11" borderId="19" xfId="0" applyFont="1" applyFill="1" applyBorder="1" applyAlignment="1">
      <alignment horizont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2" fillId="0" borderId="0" xfId="0" applyFont="1" applyFill="1" applyBorder="1" applyAlignment="1">
      <alignment horizontal="center" wrapText="1"/>
    </xf>
    <xf numFmtId="0" fontId="14" fillId="2" borderId="15" xfId="0" applyFont="1" applyFill="1" applyBorder="1" applyAlignment="1">
      <alignment horizontal="center" wrapText="1"/>
    </xf>
    <xf numFmtId="0" fontId="1" fillId="0" borderId="0" xfId="0" applyFont="1" applyBorder="1" applyAlignment="1"/>
    <xf numFmtId="0" fontId="1" fillId="0" borderId="0" xfId="0" applyFont="1" applyAlignment="1"/>
    <xf numFmtId="0" fontId="1" fillId="0" borderId="0" xfId="0" applyFont="1" applyAlignment="1">
      <alignment horizontal="justify"/>
    </xf>
    <xf numFmtId="0" fontId="2" fillId="0" borderId="0" xfId="0" applyFont="1" applyAlignment="1">
      <alignment horizontal="justify"/>
    </xf>
    <xf numFmtId="0" fontId="2" fillId="3" borderId="10" xfId="0" applyFont="1" applyFill="1" applyBorder="1" applyAlignment="1">
      <alignment horizontal="center"/>
    </xf>
    <xf numFmtId="0" fontId="2" fillId="3" borderId="7" xfId="0" applyFont="1" applyFill="1" applyBorder="1" applyAlignment="1">
      <alignment horizontal="center"/>
    </xf>
    <xf numFmtId="0" fontId="2" fillId="3" borderId="6" xfId="0" applyFont="1" applyFill="1" applyBorder="1" applyAlignment="1">
      <alignment horizontal="center"/>
    </xf>
    <xf numFmtId="0" fontId="2" fillId="0" borderId="15" xfId="0" applyFont="1" applyBorder="1" applyAlignment="1">
      <alignment vertical="center" wrapText="1"/>
    </xf>
    <xf numFmtId="0" fontId="14" fillId="2" borderId="16" xfId="0" applyFont="1" applyFill="1" applyBorder="1" applyAlignment="1">
      <alignment horizontal="center" wrapText="1"/>
    </xf>
    <xf numFmtId="0" fontId="14" fillId="2" borderId="17" xfId="0" applyFont="1" applyFill="1" applyBorder="1" applyAlignment="1">
      <alignment horizontal="center" wrapText="1"/>
    </xf>
    <xf numFmtId="0" fontId="1" fillId="0" borderId="21" xfId="0" applyFont="1" applyBorder="1" applyAlignment="1">
      <alignment vertical="center" wrapText="1"/>
    </xf>
    <xf numFmtId="0" fontId="1" fillId="0" borderId="29" xfId="0" applyFont="1" applyBorder="1" applyAlignment="1">
      <alignment vertical="center" wrapText="1"/>
    </xf>
    <xf numFmtId="0" fontId="1" fillId="0" borderId="27" xfId="0" applyFont="1" applyBorder="1" applyAlignment="1">
      <alignment vertical="center" wrapText="1"/>
    </xf>
    <xf numFmtId="0" fontId="2" fillId="3" borderId="25" xfId="0" applyFont="1" applyFill="1" applyBorder="1" applyAlignment="1">
      <alignment horizontal="center" wrapText="1"/>
    </xf>
    <xf numFmtId="0" fontId="2" fillId="3" borderId="28" xfId="0" applyFont="1" applyFill="1" applyBorder="1" applyAlignment="1">
      <alignment horizontal="center" wrapText="1"/>
    </xf>
    <xf numFmtId="0" fontId="2" fillId="3" borderId="26"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0" xfId="0" applyFont="1" applyBorder="1" applyAlignment="1">
      <alignment horizont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2" fillId="3" borderId="31" xfId="0" applyFont="1" applyFill="1" applyBorder="1" applyAlignment="1">
      <alignment horizontal="center" wrapText="1"/>
    </xf>
    <xf numFmtId="0" fontId="2" fillId="0" borderId="0" xfId="0" applyFont="1" applyBorder="1" applyAlignment="1">
      <alignment horizontal="left" wrapText="1"/>
    </xf>
    <xf numFmtId="3" fontId="1" fillId="0" borderId="15" xfId="0" applyNumberFormat="1" applyFont="1" applyBorder="1" applyAlignment="1">
      <alignment horizontal="center" vertical="center" wrapText="1"/>
    </xf>
    <xf numFmtId="0" fontId="1" fillId="0" borderId="0" xfId="0" applyFont="1" applyAlignment="1">
      <alignment horizontal="center" wrapText="1"/>
    </xf>
    <xf numFmtId="0" fontId="5" fillId="0" borderId="15" xfId="0" applyFont="1" applyBorder="1" applyAlignment="1">
      <alignment horizontal="center" vertical="center" wrapText="1"/>
    </xf>
    <xf numFmtId="0" fontId="7" fillId="0" borderId="15" xfId="0" applyFont="1" applyBorder="1" applyAlignment="1">
      <alignment horizontal="center" wrapText="1"/>
    </xf>
    <xf numFmtId="0" fontId="2" fillId="0" borderId="7" xfId="0" applyFont="1" applyBorder="1" applyAlignment="1">
      <alignment horizont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1" fillId="11" borderId="15" xfId="0" applyFont="1" applyFill="1" applyBorder="1" applyAlignment="1">
      <alignment horizontal="center" wrapText="1"/>
    </xf>
    <xf numFmtId="0" fontId="8"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justify" wrapText="1"/>
    </xf>
    <xf numFmtId="0" fontId="1" fillId="0" borderId="0" xfId="0" applyFont="1" applyAlignment="1">
      <alignment horizontal="justify" wrapText="1"/>
    </xf>
    <xf numFmtId="0" fontId="1" fillId="8" borderId="12" xfId="0" applyFont="1" applyFill="1" applyBorder="1" applyAlignment="1">
      <alignment horizontal="center"/>
    </xf>
    <xf numFmtId="0" fontId="1" fillId="8" borderId="4" xfId="0" applyFont="1" applyFill="1" applyBorder="1" applyAlignment="1">
      <alignment horizontal="center"/>
    </xf>
    <xf numFmtId="0" fontId="1" fillId="0" borderId="0" xfId="0" applyFont="1"/>
    <xf numFmtId="0" fontId="0" fillId="0" borderId="0" xfId="0"/>
    <xf numFmtId="0" fontId="1" fillId="0" borderId="0" xfId="0" applyFont="1" applyAlignment="1">
      <alignment wrapText="1"/>
    </xf>
    <xf numFmtId="0" fontId="12" fillId="5" borderId="15" xfId="0" applyFont="1" applyFill="1" applyBorder="1" applyAlignment="1">
      <alignment horizontal="center" wrapText="1"/>
    </xf>
    <xf numFmtId="0" fontId="0" fillId="0" borderId="15" xfId="0" applyBorder="1" applyAlignment="1">
      <alignment horizontal="center" vertical="center" wrapText="1"/>
    </xf>
    <xf numFmtId="0" fontId="15" fillId="0" borderId="15" xfId="0" applyFont="1" applyBorder="1" applyAlignment="1">
      <alignment horizontal="left" vertical="center" wrapText="1"/>
    </xf>
    <xf numFmtId="0" fontId="1" fillId="0" borderId="0" xfId="0" applyFont="1" applyAlignment="1">
      <alignment horizontal="left" wrapText="1"/>
    </xf>
    <xf numFmtId="3" fontId="2" fillId="0" borderId="15" xfId="0" applyNumberFormat="1" applyFont="1" applyBorder="1" applyAlignment="1">
      <alignment horizontal="right" wrapText="1"/>
    </xf>
    <xf numFmtId="3" fontId="1" fillId="0" borderId="15" xfId="0" applyNumberFormat="1" applyFont="1" applyBorder="1" applyAlignment="1">
      <alignment horizontal="right" wrapText="1"/>
    </xf>
    <xf numFmtId="0" fontId="2" fillId="5" borderId="10" xfId="0" applyFont="1" applyFill="1" applyBorder="1" applyAlignment="1">
      <alignment horizontal="center" wrapText="1"/>
    </xf>
    <xf numFmtId="0" fontId="2" fillId="5" borderId="7" xfId="0" applyFont="1" applyFill="1" applyBorder="1" applyAlignment="1">
      <alignment horizontal="center" wrapText="1"/>
    </xf>
    <xf numFmtId="0" fontId="2" fillId="5" borderId="6" xfId="0" applyFont="1" applyFill="1" applyBorder="1" applyAlignment="1">
      <alignment horizontal="center" wrapText="1"/>
    </xf>
    <xf numFmtId="3" fontId="2" fillId="0" borderId="15" xfId="0" applyNumberFormat="1" applyFont="1" applyBorder="1" applyAlignment="1">
      <alignment horizontal="center" wrapText="1"/>
    </xf>
    <xf numFmtId="0" fontId="2" fillId="0" borderId="0" xfId="0" applyFont="1" applyAlignment="1">
      <alignment horizontal="right" wrapText="1"/>
    </xf>
    <xf numFmtId="0" fontId="1" fillId="2" borderId="15" xfId="0" applyFont="1" applyFill="1" applyBorder="1" applyAlignment="1">
      <alignment horizontal="center"/>
    </xf>
    <xf numFmtId="0" fontId="2" fillId="3" borderId="6" xfId="0" applyFont="1" applyFill="1" applyBorder="1" applyAlignment="1">
      <alignment horizontal="center" wrapText="1"/>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2" fillId="0" borderId="15" xfId="0" applyFont="1" applyBorder="1" applyAlignment="1">
      <alignment horizontal="left" vertical="center" wrapText="1"/>
    </xf>
    <xf numFmtId="0" fontId="2" fillId="0" borderId="13" xfId="0" applyFont="1" applyBorder="1" applyAlignment="1">
      <alignment horizont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5" fillId="0" borderId="21" xfId="0" applyFont="1" applyBorder="1" applyAlignment="1">
      <alignment wrapText="1"/>
    </xf>
    <xf numFmtId="0" fontId="15" fillId="0" borderId="27" xfId="0" applyFont="1" applyBorder="1" applyAlignment="1">
      <alignment wrapText="1"/>
    </xf>
    <xf numFmtId="0" fontId="1" fillId="0" borderId="5" xfId="0" applyFont="1" applyBorder="1" applyAlignment="1">
      <alignment horizontal="center" wrapText="1"/>
    </xf>
    <xf numFmtId="0" fontId="1" fillId="0" borderId="9" xfId="0" applyFont="1" applyBorder="1" applyAlignment="1">
      <alignment horizontal="center" wrapText="1"/>
    </xf>
    <xf numFmtId="3" fontId="1" fillId="0" borderId="15" xfId="0" applyNumberFormat="1" applyFont="1" applyBorder="1" applyAlignment="1">
      <alignment horizontal="right" vertical="center" wrapText="1"/>
    </xf>
    <xf numFmtId="3" fontId="1" fillId="0" borderId="18" xfId="0" applyNumberFormat="1" applyFont="1" applyBorder="1" applyAlignment="1">
      <alignment horizontal="right" vertical="center" wrapText="1"/>
    </xf>
    <xf numFmtId="0" fontId="1" fillId="7" borderId="10" xfId="0" applyFont="1" applyFill="1" applyBorder="1" applyAlignment="1">
      <alignment horizontal="center"/>
    </xf>
    <xf numFmtId="0" fontId="1" fillId="7" borderId="7" xfId="0" applyFont="1" applyFill="1" applyBorder="1" applyAlignment="1">
      <alignment horizontal="center"/>
    </xf>
    <xf numFmtId="0" fontId="1" fillId="0" borderId="14" xfId="0" applyFont="1" applyBorder="1" applyAlignment="1"/>
    <xf numFmtId="0" fontId="2" fillId="3" borderId="19" xfId="0" applyFont="1" applyFill="1" applyBorder="1" applyAlignment="1">
      <alignment horizontal="center" wrapText="1"/>
    </xf>
  </cellXfs>
  <cellStyles count="3">
    <cellStyle name="Hyperlink" xfId="1" builtinId="8"/>
    <cellStyle name="Normal" xfId="0" builtinId="0"/>
    <cellStyle name="Normal 2" xfId="2" xr:uid="{E479B6BF-BA27-4D6E-AE19-578DD347188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161925</xdr:rowOff>
    </xdr:from>
    <xdr:to>
      <xdr:col>4</xdr:col>
      <xdr:colOff>676275</xdr:colOff>
      <xdr:row>5</xdr:row>
      <xdr:rowOff>76200</xdr:rowOff>
    </xdr:to>
    <xdr:pic>
      <xdr:nvPicPr>
        <xdr:cNvPr id="2" name="Picture 6" descr="http://lege5.ro/GetImage?id=8921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lum bright="20000"/>
        </a:blip>
        <a:srcRect/>
        <a:stretch>
          <a:fillRect/>
        </a:stretch>
      </xdr:blipFill>
      <xdr:spPr bwMode="auto">
        <a:xfrm>
          <a:off x="5029200" y="161925"/>
          <a:ext cx="666750" cy="904875"/>
        </a:xfrm>
        <a:prstGeom prst="rect">
          <a:avLst/>
        </a:prstGeom>
        <a:noFill/>
        <a:ln w="9525">
          <a:noFill/>
          <a:miter lim="800000"/>
          <a:headEnd/>
          <a:tailEnd/>
        </a:ln>
      </xdr:spPr>
    </xdr:pic>
    <xdr:clientData/>
  </xdr:twoCellAnchor>
  <xdr:twoCellAnchor editAs="oneCell">
    <xdr:from>
      <xdr:col>1</xdr:col>
      <xdr:colOff>0</xdr:colOff>
      <xdr:row>1</xdr:row>
      <xdr:rowOff>0</xdr:rowOff>
    </xdr:from>
    <xdr:to>
      <xdr:col>1</xdr:col>
      <xdr:colOff>628650</xdr:colOff>
      <xdr:row>5</xdr:row>
      <xdr:rowOff>95250</xdr:rowOff>
    </xdr:to>
    <xdr:pic>
      <xdr:nvPicPr>
        <xdr:cNvPr id="3" name="irc_mi" descr="http://www.worldwideromania.com/wp-content/uploads/2013/11/stema-romaniei.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lum bright="20000"/>
        </a:blip>
        <a:srcRect/>
        <a:stretch>
          <a:fillRect/>
        </a:stretch>
      </xdr:blipFill>
      <xdr:spPr bwMode="auto">
        <a:xfrm>
          <a:off x="609600" y="190500"/>
          <a:ext cx="628650" cy="895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rghiu@cjmures.r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97"/>
  <sheetViews>
    <sheetView tabSelected="1" topLeftCell="A61" zoomScale="142" zoomScaleNormal="142" workbookViewId="0">
      <selection activeCell="A66" sqref="A66:G66"/>
    </sheetView>
  </sheetViews>
  <sheetFormatPr defaultRowHeight="15" x14ac:dyDescent="0.25"/>
  <cols>
    <col min="1" max="1" width="7.85546875" customWidth="1"/>
    <col min="2" max="2" width="11.140625" customWidth="1"/>
    <col min="3" max="3" width="44.28515625" customWidth="1"/>
    <col min="4" max="4" width="13.5703125" customWidth="1"/>
    <col min="5" max="5" width="13.140625" customWidth="1"/>
    <col min="6" max="6" width="0.140625" hidden="1" customWidth="1"/>
    <col min="7" max="24" width="0" hidden="1" customWidth="1"/>
    <col min="25" max="25" width="5.42578125" customWidth="1"/>
    <col min="26" max="26" width="4.5703125" customWidth="1"/>
    <col min="27" max="31" width="0" hidden="1" customWidth="1"/>
  </cols>
  <sheetData>
    <row r="2" spans="1:8" ht="15.75" x14ac:dyDescent="0.25">
      <c r="C2" s="181" t="s">
        <v>64</v>
      </c>
    </row>
    <row r="3" spans="1:8" ht="15.75" x14ac:dyDescent="0.25">
      <c r="C3" s="181" t="s">
        <v>65</v>
      </c>
    </row>
    <row r="4" spans="1:8" ht="15.75" x14ac:dyDescent="0.25">
      <c r="C4" s="181" t="s">
        <v>66</v>
      </c>
    </row>
    <row r="5" spans="1:8" ht="15.75" x14ac:dyDescent="0.25">
      <c r="C5" s="181" t="s">
        <v>67</v>
      </c>
    </row>
    <row r="6" spans="1:8" x14ac:dyDescent="0.25">
      <c r="C6" s="25" t="s">
        <v>68</v>
      </c>
    </row>
    <row r="7" spans="1:8" x14ac:dyDescent="0.25">
      <c r="C7" s="26" t="s">
        <v>69</v>
      </c>
    </row>
    <row r="8" spans="1:8" x14ac:dyDescent="0.25">
      <c r="C8" s="27" t="s">
        <v>92</v>
      </c>
    </row>
    <row r="9" spans="1:8" ht="16.5" customHeight="1" x14ac:dyDescent="0.25">
      <c r="A9" s="340"/>
      <c r="B9" s="340"/>
      <c r="C9" s="340"/>
      <c r="D9" s="340"/>
      <c r="E9" s="340"/>
      <c r="F9" s="340"/>
      <c r="G9" s="340"/>
      <c r="H9" s="340"/>
    </row>
    <row r="10" spans="1:8" ht="19.5" customHeight="1" x14ac:dyDescent="0.25">
      <c r="A10" s="340" t="s">
        <v>152</v>
      </c>
      <c r="B10" s="340"/>
      <c r="C10" s="340"/>
      <c r="D10" s="340"/>
      <c r="E10" s="340"/>
      <c r="F10" s="340"/>
      <c r="G10" s="340"/>
      <c r="H10" s="340"/>
    </row>
    <row r="11" spans="1:8" ht="30.75" customHeight="1" x14ac:dyDescent="0.25">
      <c r="A11" s="340" t="s">
        <v>260</v>
      </c>
      <c r="B11" s="340"/>
      <c r="C11" s="340"/>
      <c r="D11" s="340"/>
      <c r="E11" s="340"/>
      <c r="F11" s="340"/>
      <c r="G11" s="340"/>
      <c r="H11" s="340"/>
    </row>
    <row r="12" spans="1:8" ht="9.75" customHeight="1" x14ac:dyDescent="0.25">
      <c r="A12" s="341"/>
      <c r="B12" s="341"/>
      <c r="C12" s="341"/>
      <c r="D12" s="341"/>
      <c r="E12" s="341"/>
      <c r="F12" s="341"/>
      <c r="G12" s="341"/>
      <c r="H12" s="341"/>
    </row>
    <row r="13" spans="1:8" ht="15" customHeight="1" x14ac:dyDescent="0.25">
      <c r="A13" s="342" t="s">
        <v>350</v>
      </c>
      <c r="B13" s="342"/>
      <c r="C13" s="342"/>
      <c r="D13" s="342"/>
      <c r="E13" s="342"/>
      <c r="F13" s="342"/>
      <c r="G13" s="342"/>
      <c r="H13" s="342"/>
    </row>
    <row r="14" spans="1:8" ht="118.5" customHeight="1" x14ac:dyDescent="0.25">
      <c r="A14" s="342" t="s">
        <v>351</v>
      </c>
      <c r="B14" s="342"/>
      <c r="C14" s="342"/>
      <c r="D14" s="342"/>
      <c r="E14" s="342"/>
      <c r="F14" s="342"/>
      <c r="G14" s="342"/>
      <c r="H14" s="342"/>
    </row>
    <row r="15" spans="1:8" ht="126" customHeight="1" x14ac:dyDescent="0.25">
      <c r="A15" s="308" t="s">
        <v>348</v>
      </c>
      <c r="B15" s="308"/>
      <c r="C15" s="308"/>
      <c r="D15" s="308"/>
      <c r="E15" s="308"/>
      <c r="F15" s="308"/>
      <c r="G15" s="308"/>
      <c r="H15" s="308"/>
    </row>
    <row r="16" spans="1:8" ht="84" customHeight="1" x14ac:dyDescent="0.25">
      <c r="A16" s="342" t="s">
        <v>225</v>
      </c>
      <c r="B16" s="342"/>
      <c r="C16" s="342"/>
      <c r="D16" s="342"/>
      <c r="E16" s="342"/>
      <c r="F16" s="342"/>
      <c r="G16" s="342"/>
      <c r="H16" s="342"/>
    </row>
    <row r="17" spans="1:8" ht="53.25" customHeight="1" x14ac:dyDescent="0.25">
      <c r="A17" s="342" t="s">
        <v>271</v>
      </c>
      <c r="B17" s="342"/>
      <c r="C17" s="342"/>
      <c r="D17" s="342"/>
      <c r="E17" s="342"/>
      <c r="F17" s="342"/>
      <c r="G17" s="342"/>
      <c r="H17" s="342"/>
    </row>
    <row r="18" spans="1:8" ht="84" customHeight="1" x14ac:dyDescent="0.25">
      <c r="A18" s="342" t="s">
        <v>349</v>
      </c>
      <c r="B18" s="342"/>
      <c r="C18" s="342"/>
      <c r="D18" s="342"/>
      <c r="E18" s="342"/>
      <c r="F18" s="342"/>
      <c r="G18" s="342"/>
      <c r="H18" s="342"/>
    </row>
    <row r="19" spans="1:8" ht="47.25" customHeight="1" x14ac:dyDescent="0.25">
      <c r="A19" s="347" t="s">
        <v>226</v>
      </c>
      <c r="B19" s="347"/>
      <c r="C19" s="347"/>
      <c r="D19" s="347"/>
      <c r="E19" s="347"/>
      <c r="F19" s="347"/>
      <c r="G19" s="347"/>
      <c r="H19" s="347"/>
    </row>
    <row r="20" spans="1:8" ht="32.25" customHeight="1" x14ac:dyDescent="0.25">
      <c r="A20" s="330" t="s">
        <v>159</v>
      </c>
      <c r="B20" s="330"/>
      <c r="C20" s="330"/>
      <c r="D20" s="330"/>
      <c r="E20" s="330"/>
      <c r="F20" s="58"/>
      <c r="G20" s="58"/>
      <c r="H20" s="58"/>
    </row>
    <row r="21" spans="1:8" ht="19.5" customHeight="1" x14ac:dyDescent="0.25">
      <c r="A21" s="91"/>
      <c r="B21" s="91"/>
      <c r="C21" s="91"/>
      <c r="D21" s="91"/>
      <c r="E21" s="91"/>
      <c r="F21" s="90"/>
      <c r="G21" s="90"/>
      <c r="H21" s="90"/>
    </row>
    <row r="22" spans="1:8" ht="15" customHeight="1" x14ac:dyDescent="0.25">
      <c r="A22" s="91"/>
      <c r="B22" s="91"/>
      <c r="C22" s="91" t="s">
        <v>96</v>
      </c>
      <c r="D22" s="91"/>
      <c r="E22" s="91"/>
      <c r="F22" s="90"/>
      <c r="G22" s="90"/>
      <c r="H22" s="90"/>
    </row>
    <row r="23" spans="1:8" ht="19.5" customHeight="1" x14ac:dyDescent="0.25">
      <c r="A23" s="91"/>
      <c r="B23" s="91"/>
      <c r="C23" s="91"/>
      <c r="D23" s="91"/>
      <c r="E23" s="91"/>
      <c r="F23" s="90"/>
      <c r="G23" s="90"/>
      <c r="H23" s="90"/>
    </row>
    <row r="24" spans="1:8" ht="13.5" customHeight="1" x14ac:dyDescent="0.25">
      <c r="A24" s="358" t="s">
        <v>372</v>
      </c>
      <c r="B24" s="358"/>
      <c r="C24" s="358"/>
      <c r="D24" s="358"/>
      <c r="E24" s="358"/>
      <c r="F24" s="358"/>
      <c r="G24" s="358"/>
      <c r="H24" s="358"/>
    </row>
    <row r="25" spans="1:8" ht="36" customHeight="1" x14ac:dyDescent="0.25">
      <c r="A25" s="341" t="s">
        <v>374</v>
      </c>
      <c r="B25" s="341"/>
      <c r="C25" s="341"/>
      <c r="D25" s="341"/>
      <c r="E25" s="341"/>
      <c r="F25" s="341"/>
      <c r="G25" s="341"/>
      <c r="H25" s="341"/>
    </row>
    <row r="26" spans="1:8" ht="15.75" customHeight="1" x14ac:dyDescent="0.25">
      <c r="A26" s="2"/>
      <c r="B26" s="260" t="s">
        <v>0</v>
      </c>
      <c r="C26" s="359" t="s">
        <v>255</v>
      </c>
      <c r="D26" s="305" t="s">
        <v>293</v>
      </c>
      <c r="E26" s="305" t="s">
        <v>294</v>
      </c>
      <c r="F26" s="306"/>
      <c r="G26" s="307"/>
    </row>
    <row r="27" spans="1:8" ht="30" customHeight="1" x14ac:dyDescent="0.25">
      <c r="A27" s="8"/>
      <c r="B27" s="260" t="s">
        <v>1</v>
      </c>
      <c r="C27" s="359"/>
      <c r="D27" s="305"/>
      <c r="E27" s="305"/>
      <c r="F27" s="306"/>
      <c r="G27" s="307"/>
    </row>
    <row r="28" spans="1:8" ht="22.5" customHeight="1" x14ac:dyDescent="0.25">
      <c r="A28" s="2" t="s">
        <v>13</v>
      </c>
      <c r="B28" s="238">
        <v>1</v>
      </c>
      <c r="C28" s="153" t="s">
        <v>58</v>
      </c>
      <c r="D28" s="261">
        <f>SUM(D29:D44)</f>
        <v>3677000</v>
      </c>
      <c r="E28" s="261">
        <f>SUM(E29:E44)</f>
        <v>2918183</v>
      </c>
      <c r="F28" s="306"/>
      <c r="G28" s="307"/>
    </row>
    <row r="29" spans="1:8" ht="31.5" customHeight="1" x14ac:dyDescent="0.25">
      <c r="A29" s="2"/>
      <c r="B29" s="238">
        <v>1.1000000000000001</v>
      </c>
      <c r="C29" s="153" t="s">
        <v>59</v>
      </c>
      <c r="D29" s="29">
        <v>6000</v>
      </c>
      <c r="E29" s="29">
        <v>3702</v>
      </c>
      <c r="F29" s="306"/>
      <c r="G29" s="307"/>
    </row>
    <row r="30" spans="1:8" ht="22.5" customHeight="1" x14ac:dyDescent="0.25">
      <c r="A30" s="2"/>
      <c r="B30" s="238">
        <v>1.2</v>
      </c>
      <c r="C30" s="153" t="s">
        <v>71</v>
      </c>
      <c r="D30" s="29">
        <v>725000</v>
      </c>
      <c r="E30" s="29">
        <v>715190</v>
      </c>
      <c r="F30" s="306"/>
      <c r="G30" s="307"/>
    </row>
    <row r="31" spans="1:8" ht="22.5" customHeight="1" x14ac:dyDescent="0.25">
      <c r="A31" s="2"/>
      <c r="B31" s="238">
        <v>1.3</v>
      </c>
      <c r="C31" s="153" t="s">
        <v>60</v>
      </c>
      <c r="D31" s="29">
        <v>525000</v>
      </c>
      <c r="E31" s="29">
        <v>521526</v>
      </c>
      <c r="F31" s="306"/>
      <c r="G31" s="307"/>
    </row>
    <row r="32" spans="1:8" ht="22.5" customHeight="1" x14ac:dyDescent="0.25">
      <c r="A32" s="2"/>
      <c r="B32" s="238">
        <v>1.4</v>
      </c>
      <c r="C32" s="153" t="s">
        <v>61</v>
      </c>
      <c r="D32" s="29">
        <v>375000</v>
      </c>
      <c r="E32" s="29">
        <v>362510</v>
      </c>
      <c r="F32" s="306"/>
      <c r="G32" s="307"/>
    </row>
    <row r="33" spans="1:8" ht="19.5" customHeight="1" x14ac:dyDescent="0.25">
      <c r="A33" s="2"/>
      <c r="B33" s="238">
        <v>1.5</v>
      </c>
      <c r="C33" s="153" t="s">
        <v>121</v>
      </c>
      <c r="D33" s="29">
        <v>50000</v>
      </c>
      <c r="E33" s="29">
        <v>42918</v>
      </c>
      <c r="F33" s="306"/>
      <c r="G33" s="307"/>
    </row>
    <row r="34" spans="1:8" ht="22.5" customHeight="1" x14ac:dyDescent="0.25">
      <c r="A34" s="2"/>
      <c r="B34" s="238">
        <v>1.6</v>
      </c>
      <c r="C34" s="153" t="s">
        <v>62</v>
      </c>
      <c r="D34" s="29">
        <v>21000</v>
      </c>
      <c r="E34" s="29">
        <v>19075</v>
      </c>
      <c r="F34" s="306"/>
      <c r="G34" s="307"/>
    </row>
    <row r="35" spans="1:8" ht="33.75" customHeight="1" x14ac:dyDescent="0.25">
      <c r="A35" s="2"/>
      <c r="B35" s="238">
        <v>1.7</v>
      </c>
      <c r="C35" s="153" t="s">
        <v>153</v>
      </c>
      <c r="D35" s="29">
        <v>478000</v>
      </c>
      <c r="E35" s="29">
        <v>473919</v>
      </c>
      <c r="F35" s="306"/>
      <c r="G35" s="307"/>
    </row>
    <row r="36" spans="1:8" ht="33.75" customHeight="1" x14ac:dyDescent="0.25">
      <c r="A36" s="2"/>
      <c r="B36" s="238">
        <v>1.8</v>
      </c>
      <c r="C36" s="153" t="s">
        <v>295</v>
      </c>
      <c r="D36" s="29">
        <v>280000</v>
      </c>
      <c r="E36" s="29">
        <v>260370</v>
      </c>
      <c r="F36" s="306"/>
      <c r="G36" s="307"/>
    </row>
    <row r="37" spans="1:8" ht="35.25" customHeight="1" x14ac:dyDescent="0.25">
      <c r="A37" s="2"/>
      <c r="B37" s="262">
        <v>1.1000000000000001</v>
      </c>
      <c r="C37" s="263" t="s">
        <v>3</v>
      </c>
      <c r="D37" s="47">
        <v>75000</v>
      </c>
      <c r="E37" s="47">
        <v>72683</v>
      </c>
      <c r="F37" s="306"/>
      <c r="G37" s="307"/>
    </row>
    <row r="38" spans="1:8" ht="22.5" customHeight="1" x14ac:dyDescent="0.25">
      <c r="A38" s="2"/>
      <c r="B38" s="238">
        <v>1.1100000000000001</v>
      </c>
      <c r="C38" s="153" t="s">
        <v>4</v>
      </c>
      <c r="D38" s="29">
        <v>14000</v>
      </c>
      <c r="E38" s="29">
        <v>12415</v>
      </c>
      <c r="F38" s="306"/>
      <c r="G38" s="307"/>
    </row>
    <row r="39" spans="1:8" ht="37.5" customHeight="1" x14ac:dyDescent="0.25">
      <c r="A39" s="2"/>
      <c r="B39" s="238">
        <v>1.1200000000000001</v>
      </c>
      <c r="C39" s="153" t="s">
        <v>63</v>
      </c>
      <c r="D39" s="29">
        <v>520000</v>
      </c>
      <c r="E39" s="29">
        <v>245312</v>
      </c>
      <c r="F39" s="306"/>
      <c r="G39" s="307"/>
    </row>
    <row r="40" spans="1:8" ht="22.5" customHeight="1" x14ac:dyDescent="0.25">
      <c r="A40" s="2"/>
      <c r="B40" s="238">
        <v>1.1299999999999999</v>
      </c>
      <c r="C40" s="153" t="s">
        <v>160</v>
      </c>
      <c r="D40" s="29">
        <v>10000</v>
      </c>
      <c r="E40" s="29">
        <v>7421</v>
      </c>
      <c r="F40" s="306"/>
      <c r="G40" s="307"/>
    </row>
    <row r="41" spans="1:8" ht="22.5" customHeight="1" x14ac:dyDescent="0.25">
      <c r="A41" s="2"/>
      <c r="B41" s="238">
        <v>1.1399999999999999</v>
      </c>
      <c r="C41" s="153" t="s">
        <v>5</v>
      </c>
      <c r="D41" s="29">
        <v>175000</v>
      </c>
      <c r="E41" s="29">
        <v>172342</v>
      </c>
      <c r="F41" s="306"/>
      <c r="G41" s="307"/>
    </row>
    <row r="42" spans="1:8" ht="22.5" customHeight="1" x14ac:dyDescent="0.25">
      <c r="A42" s="44"/>
      <c r="B42" s="238">
        <v>1.1499999999999999</v>
      </c>
      <c r="C42" s="153" t="s">
        <v>80</v>
      </c>
      <c r="D42" s="29">
        <v>20000</v>
      </c>
      <c r="E42" s="29"/>
      <c r="F42" s="42"/>
      <c r="G42" s="43"/>
    </row>
    <row r="43" spans="1:8" s="152" customFormat="1" ht="49.5" customHeight="1" x14ac:dyDescent="0.25">
      <c r="A43" s="151"/>
      <c r="B43" s="238">
        <v>1.1599999999999999</v>
      </c>
      <c r="C43" s="153" t="s">
        <v>292</v>
      </c>
      <c r="D43" s="29">
        <v>403000</v>
      </c>
      <c r="E43" s="29"/>
      <c r="F43" s="149"/>
      <c r="G43" s="150"/>
    </row>
    <row r="44" spans="1:8" s="147" customFormat="1" ht="33.75" customHeight="1" x14ac:dyDescent="0.25">
      <c r="A44" s="146"/>
      <c r="B44" s="238">
        <v>1.17</v>
      </c>
      <c r="C44" s="153" t="s">
        <v>263</v>
      </c>
      <c r="D44" s="29">
        <v>0</v>
      </c>
      <c r="E44" s="29">
        <v>8800</v>
      </c>
      <c r="F44" s="144"/>
      <c r="G44" s="145"/>
    </row>
    <row r="45" spans="1:8" ht="27" customHeight="1" x14ac:dyDescent="0.25">
      <c r="A45" s="2"/>
      <c r="B45" s="238">
        <v>2</v>
      </c>
      <c r="C45" s="153" t="s">
        <v>85</v>
      </c>
      <c r="D45" s="84">
        <v>1765000</v>
      </c>
      <c r="E45" s="84">
        <v>1545416</v>
      </c>
      <c r="F45" s="306"/>
      <c r="G45" s="306"/>
      <c r="H45" s="22"/>
    </row>
    <row r="46" spans="1:8" ht="22.5" customHeight="1" x14ac:dyDescent="0.25">
      <c r="A46" s="2"/>
      <c r="B46" s="238">
        <v>3</v>
      </c>
      <c r="C46" s="153" t="s">
        <v>86</v>
      </c>
      <c r="D46" s="84">
        <v>1597000</v>
      </c>
      <c r="E46" s="84">
        <v>1339006</v>
      </c>
      <c r="F46" s="306"/>
      <c r="G46" s="306"/>
    </row>
    <row r="47" spans="1:8" ht="33.75" customHeight="1" x14ac:dyDescent="0.25">
      <c r="A47" s="56"/>
      <c r="B47" s="238">
        <v>4</v>
      </c>
      <c r="C47" s="153" t="s">
        <v>91</v>
      </c>
      <c r="D47" s="84">
        <v>295000</v>
      </c>
      <c r="E47" s="84">
        <v>327000</v>
      </c>
      <c r="F47" s="57"/>
      <c r="G47" s="57"/>
    </row>
    <row r="48" spans="1:8" ht="20.25" customHeight="1" x14ac:dyDescent="0.25">
      <c r="A48" s="2"/>
      <c r="B48" s="238">
        <v>5</v>
      </c>
      <c r="C48" s="238" t="s">
        <v>6</v>
      </c>
      <c r="D48" s="100">
        <f>SUM(D49:D53)</f>
        <v>2393000</v>
      </c>
      <c r="E48" s="100">
        <f>SUM(E49:E53)</f>
        <v>1942646</v>
      </c>
      <c r="F48" s="306"/>
      <c r="G48" s="307"/>
    </row>
    <row r="49" spans="1:11" ht="83.25" customHeight="1" x14ac:dyDescent="0.25">
      <c r="A49" s="66"/>
      <c r="B49" s="238">
        <v>5.0999999999999996</v>
      </c>
      <c r="C49" s="109" t="s">
        <v>125</v>
      </c>
      <c r="D49" s="95">
        <v>1437000</v>
      </c>
      <c r="E49" s="95">
        <v>1242000</v>
      </c>
      <c r="F49" s="64"/>
      <c r="G49" s="65"/>
    </row>
    <row r="50" spans="1:11" ht="34.5" customHeight="1" x14ac:dyDescent="0.25">
      <c r="A50" s="2"/>
      <c r="B50" s="238">
        <v>5.2</v>
      </c>
      <c r="C50" s="153" t="s">
        <v>7</v>
      </c>
      <c r="D50" s="30">
        <v>16000</v>
      </c>
      <c r="E50" s="30">
        <v>15000</v>
      </c>
      <c r="F50" s="306"/>
      <c r="G50" s="307"/>
    </row>
    <row r="51" spans="1:11" s="119" customFormat="1" ht="34.5" customHeight="1" x14ac:dyDescent="0.25">
      <c r="A51" s="120"/>
      <c r="B51" s="238">
        <v>5.3</v>
      </c>
      <c r="C51" s="153" t="s">
        <v>206</v>
      </c>
      <c r="D51" s="30">
        <v>304000</v>
      </c>
      <c r="E51" s="30">
        <v>132193</v>
      </c>
      <c r="F51" s="121"/>
      <c r="G51" s="122"/>
    </row>
    <row r="52" spans="1:11" ht="32.25" customHeight="1" x14ac:dyDescent="0.25">
      <c r="A52" s="2"/>
      <c r="B52" s="238">
        <v>5.4</v>
      </c>
      <c r="C52" s="153" t="s">
        <v>8</v>
      </c>
      <c r="D52" s="154">
        <v>16000</v>
      </c>
      <c r="E52" s="154">
        <v>16000</v>
      </c>
      <c r="F52" s="306"/>
      <c r="G52" s="307"/>
    </row>
    <row r="53" spans="1:11" ht="65.25" customHeight="1" x14ac:dyDescent="0.25">
      <c r="A53" s="138"/>
      <c r="B53" s="218">
        <v>5.5</v>
      </c>
      <c r="C53" s="153" t="s">
        <v>227</v>
      </c>
      <c r="D53" s="154">
        <v>620000</v>
      </c>
      <c r="E53" s="154">
        <v>537453</v>
      </c>
      <c r="F53" s="306"/>
      <c r="G53" s="307"/>
    </row>
    <row r="54" spans="1:11" ht="22.5" customHeight="1" x14ac:dyDescent="0.25">
      <c r="A54" s="2"/>
      <c r="B54" s="238">
        <v>6</v>
      </c>
      <c r="C54" s="153" t="s">
        <v>9</v>
      </c>
      <c r="D54" s="83">
        <v>25000</v>
      </c>
      <c r="E54" s="83">
        <v>15000</v>
      </c>
      <c r="F54" s="306"/>
      <c r="G54" s="307"/>
    </row>
    <row r="55" spans="1:11" ht="33" customHeight="1" x14ac:dyDescent="0.25">
      <c r="A55" s="16"/>
      <c r="B55" s="238">
        <v>7</v>
      </c>
      <c r="C55" s="153" t="s">
        <v>360</v>
      </c>
      <c r="D55" s="83">
        <v>1530000</v>
      </c>
      <c r="E55" s="83">
        <v>3135000</v>
      </c>
      <c r="F55" s="21"/>
      <c r="G55" s="20"/>
    </row>
    <row r="56" spans="1:11" s="96" customFormat="1" ht="35.25" customHeight="1" x14ac:dyDescent="0.25">
      <c r="A56" s="97"/>
      <c r="B56" s="238">
        <v>8</v>
      </c>
      <c r="C56" s="264" t="s">
        <v>262</v>
      </c>
      <c r="D56" s="265"/>
      <c r="E56" s="266">
        <v>353000</v>
      </c>
      <c r="F56" s="101">
        <v>0</v>
      </c>
      <c r="G56" s="102">
        <v>1465000</v>
      </c>
      <c r="H56" s="101">
        <v>0</v>
      </c>
      <c r="I56" s="101">
        <v>0</v>
      </c>
      <c r="J56" s="102">
        <v>1465000</v>
      </c>
      <c r="K56" s="101">
        <v>0</v>
      </c>
    </row>
    <row r="57" spans="1:11" ht="67.5" customHeight="1" x14ac:dyDescent="0.25">
      <c r="A57" s="2"/>
      <c r="B57" s="238">
        <v>9</v>
      </c>
      <c r="C57" s="153" t="s">
        <v>333</v>
      </c>
      <c r="D57" s="83">
        <v>70000</v>
      </c>
      <c r="E57" s="83">
        <v>823206</v>
      </c>
      <c r="F57" s="306"/>
      <c r="G57" s="307"/>
    </row>
    <row r="58" spans="1:11" ht="37.5" customHeight="1" x14ac:dyDescent="0.25">
      <c r="A58" s="2"/>
      <c r="B58" s="238">
        <v>10</v>
      </c>
      <c r="C58" s="153" t="s">
        <v>261</v>
      </c>
      <c r="D58" s="83">
        <v>962000</v>
      </c>
      <c r="E58" s="83">
        <v>279460</v>
      </c>
      <c r="F58" s="306"/>
      <c r="G58" s="307"/>
    </row>
    <row r="59" spans="1:11" s="180" customFormat="1" ht="62.25" customHeight="1" x14ac:dyDescent="0.25">
      <c r="A59" s="179"/>
      <c r="B59" s="238">
        <v>11</v>
      </c>
      <c r="C59" s="220" t="s">
        <v>334</v>
      </c>
      <c r="D59" s="83">
        <v>40000</v>
      </c>
      <c r="E59" s="83"/>
      <c r="F59" s="177"/>
      <c r="G59" s="178"/>
    </row>
    <row r="60" spans="1:11" ht="18" customHeight="1" x14ac:dyDescent="0.25">
      <c r="A60" s="87"/>
      <c r="B60" s="238">
        <v>12</v>
      </c>
      <c r="C60" s="220" t="s">
        <v>199</v>
      </c>
      <c r="D60" s="83">
        <v>130000</v>
      </c>
      <c r="E60" s="83"/>
      <c r="F60" s="88"/>
      <c r="G60" s="89"/>
    </row>
    <row r="61" spans="1:11" ht="18" customHeight="1" x14ac:dyDescent="0.25">
      <c r="A61" s="61"/>
      <c r="B61" s="238">
        <v>13</v>
      </c>
      <c r="C61" s="220" t="s">
        <v>122</v>
      </c>
      <c r="D61" s="83">
        <v>130000</v>
      </c>
      <c r="E61" s="83">
        <v>150</v>
      </c>
      <c r="F61" s="62"/>
      <c r="G61" s="63"/>
    </row>
    <row r="62" spans="1:11" ht="18.75" customHeight="1" x14ac:dyDescent="0.25">
      <c r="A62" s="2"/>
      <c r="B62" s="238">
        <v>14</v>
      </c>
      <c r="C62" s="220" t="s">
        <v>10</v>
      </c>
      <c r="D62" s="83">
        <v>1800000</v>
      </c>
      <c r="E62" s="83">
        <v>1729752</v>
      </c>
      <c r="F62" s="306"/>
      <c r="G62" s="307"/>
    </row>
    <row r="63" spans="1:11" s="163" customFormat="1" ht="33.75" customHeight="1" x14ac:dyDescent="0.25">
      <c r="A63" s="162"/>
      <c r="B63" s="238">
        <v>15</v>
      </c>
      <c r="C63" s="220" t="s">
        <v>315</v>
      </c>
      <c r="D63" s="83">
        <v>1409000</v>
      </c>
      <c r="E63" s="83"/>
      <c r="F63" s="160"/>
      <c r="G63" s="161"/>
    </row>
    <row r="64" spans="1:11" ht="32.25" customHeight="1" x14ac:dyDescent="0.25">
      <c r="A64" s="2"/>
      <c r="B64" s="238">
        <v>16</v>
      </c>
      <c r="C64" s="220" t="s">
        <v>11</v>
      </c>
      <c r="D64" s="83">
        <v>3485000</v>
      </c>
      <c r="E64" s="83">
        <v>3287825</v>
      </c>
      <c r="F64" s="306"/>
      <c r="G64" s="307"/>
    </row>
    <row r="65" spans="1:7" ht="22.5" customHeight="1" thickBot="1" x14ac:dyDescent="0.3">
      <c r="A65" s="2"/>
      <c r="B65" s="374" t="s">
        <v>12</v>
      </c>
      <c r="C65" s="375"/>
      <c r="D65" s="259">
        <f>SUM(D28,D45,D46,D47,D48,D54,D55,D57,D58,D59,D60,D61,D62,D63,D64)</f>
        <v>19308000</v>
      </c>
      <c r="E65" s="259">
        <f>SUM(E28,E45,E46,E47,E48,E54,E55,E56,E57,E58,E60,E61,E62,E64)</f>
        <v>17695644</v>
      </c>
      <c r="F65" s="376"/>
      <c r="G65" s="307"/>
    </row>
    <row r="66" spans="1:7" ht="30" customHeight="1" x14ac:dyDescent="0.25">
      <c r="A66" s="309" t="s">
        <v>314</v>
      </c>
      <c r="B66" s="309"/>
      <c r="C66" s="309"/>
      <c r="D66" s="309"/>
      <c r="E66" s="309"/>
      <c r="F66" s="309"/>
      <c r="G66" s="309"/>
    </row>
    <row r="67" spans="1:7" ht="61.5" customHeight="1" x14ac:dyDescent="0.25">
      <c r="A67" s="308" t="s">
        <v>151</v>
      </c>
      <c r="B67" s="308"/>
      <c r="C67" s="308"/>
      <c r="D67" s="308"/>
      <c r="E67" s="308"/>
      <c r="F67" s="308"/>
      <c r="G67" s="308"/>
    </row>
    <row r="68" spans="1:7" ht="14.25" customHeight="1" x14ac:dyDescent="0.25">
      <c r="A68" s="308" t="s">
        <v>14</v>
      </c>
      <c r="B68" s="308"/>
      <c r="C68" s="308"/>
      <c r="D68" s="308"/>
      <c r="E68" s="308"/>
      <c r="F68" s="308"/>
      <c r="G68" s="308"/>
    </row>
    <row r="69" spans="1:7" ht="29.25" customHeight="1" x14ac:dyDescent="0.25">
      <c r="A69" s="308" t="s">
        <v>15</v>
      </c>
      <c r="B69" s="308"/>
      <c r="C69" s="308"/>
      <c r="D69" s="308"/>
      <c r="E69" s="308"/>
      <c r="F69" s="308"/>
      <c r="G69" s="308"/>
    </row>
    <row r="70" spans="1:7" ht="30" customHeight="1" x14ac:dyDescent="0.25">
      <c r="A70" s="308" t="s">
        <v>16</v>
      </c>
      <c r="B70" s="308"/>
      <c r="C70" s="308"/>
      <c r="D70" s="308"/>
      <c r="E70" s="308"/>
      <c r="F70" s="308"/>
      <c r="G70" s="308"/>
    </row>
    <row r="71" spans="1:7" ht="46.5" customHeight="1" x14ac:dyDescent="0.25">
      <c r="A71" s="309" t="s">
        <v>362</v>
      </c>
      <c r="B71" s="309"/>
      <c r="C71" s="309"/>
      <c r="D71" s="309"/>
      <c r="E71" s="309"/>
      <c r="F71" s="309"/>
      <c r="G71" s="309"/>
    </row>
    <row r="72" spans="1:7" ht="17.25" customHeight="1" x14ac:dyDescent="0.25">
      <c r="A72" s="309" t="s">
        <v>313</v>
      </c>
      <c r="B72" s="309"/>
      <c r="C72" s="309"/>
      <c r="D72" s="309"/>
      <c r="E72" s="309"/>
      <c r="F72" s="309"/>
      <c r="G72" s="309"/>
    </row>
    <row r="73" spans="1:7" ht="15.75" x14ac:dyDescent="0.25">
      <c r="A73" s="345" t="s">
        <v>312</v>
      </c>
      <c r="B73" s="346"/>
      <c r="C73" s="346"/>
      <c r="D73" s="346"/>
      <c r="E73" s="346"/>
      <c r="F73" s="346"/>
      <c r="G73" s="346"/>
    </row>
    <row r="74" spans="1:7" ht="17.25" customHeight="1" x14ac:dyDescent="0.25">
      <c r="A74" s="309" t="s">
        <v>361</v>
      </c>
      <c r="B74" s="309"/>
      <c r="C74" s="309"/>
      <c r="D74" s="309"/>
      <c r="E74" s="309"/>
      <c r="F74" s="309"/>
      <c r="G74" s="309"/>
    </row>
    <row r="75" spans="1:7" ht="15.75" x14ac:dyDescent="0.25">
      <c r="A75" s="345" t="s">
        <v>311</v>
      </c>
      <c r="B75" s="345"/>
      <c r="C75" s="345"/>
      <c r="D75" s="345"/>
      <c r="E75" s="345"/>
      <c r="F75" s="345"/>
      <c r="G75" s="345"/>
    </row>
    <row r="76" spans="1:7" s="183" customFormat="1" ht="47.25" customHeight="1" x14ac:dyDescent="0.25">
      <c r="A76" s="351" t="s">
        <v>363</v>
      </c>
      <c r="B76" s="351"/>
      <c r="C76" s="351"/>
      <c r="D76" s="351"/>
      <c r="E76" s="351"/>
      <c r="F76" s="351"/>
      <c r="G76" s="351"/>
    </row>
    <row r="77" spans="1:7" ht="33" customHeight="1" x14ac:dyDescent="0.25">
      <c r="A77" s="308" t="s">
        <v>375</v>
      </c>
      <c r="B77" s="308"/>
      <c r="C77" s="308"/>
      <c r="D77" s="308"/>
      <c r="E77" s="308"/>
      <c r="F77" s="308"/>
      <c r="G77" s="308"/>
    </row>
    <row r="78" spans="1:7" ht="21.75" customHeight="1" thickBot="1" x14ac:dyDescent="0.3">
      <c r="A78" s="308" t="s">
        <v>17</v>
      </c>
      <c r="B78" s="308"/>
      <c r="C78" s="308"/>
      <c r="D78" s="308"/>
      <c r="E78" s="308"/>
      <c r="F78" s="308"/>
      <c r="G78" s="308"/>
    </row>
    <row r="79" spans="1:7" ht="48" thickBot="1" x14ac:dyDescent="0.3">
      <c r="A79" s="9" t="s">
        <v>18</v>
      </c>
      <c r="B79" s="45" t="s">
        <v>19</v>
      </c>
      <c r="C79" s="60" t="s">
        <v>276</v>
      </c>
      <c r="D79" s="10" t="s">
        <v>277</v>
      </c>
    </row>
    <row r="80" spans="1:7" ht="16.5" thickBot="1" x14ac:dyDescent="0.3">
      <c r="A80" s="11" t="s">
        <v>20</v>
      </c>
      <c r="B80" s="12" t="s">
        <v>171</v>
      </c>
      <c r="C80" s="111">
        <f>SUM(D114)</f>
        <v>1746000</v>
      </c>
      <c r="D80" s="111">
        <f>SUM(E114)</f>
        <v>1660156</v>
      </c>
    </row>
    <row r="81" spans="1:35" s="96" customFormat="1" ht="16.5" thickBot="1" x14ac:dyDescent="0.3">
      <c r="A81" s="11" t="s">
        <v>161</v>
      </c>
      <c r="B81" s="12" t="s">
        <v>264</v>
      </c>
      <c r="C81" s="111">
        <f>SUM(D118)</f>
        <v>92000</v>
      </c>
      <c r="D81" s="112"/>
    </row>
    <row r="82" spans="1:35" ht="16.5" thickBot="1" x14ac:dyDescent="0.3">
      <c r="A82" s="11" t="s">
        <v>162</v>
      </c>
      <c r="B82" s="12" t="s">
        <v>190</v>
      </c>
      <c r="C82" s="111">
        <f>D130</f>
        <v>626000</v>
      </c>
      <c r="D82" s="112">
        <f>E130</f>
        <v>971233</v>
      </c>
    </row>
    <row r="83" spans="1:35" ht="16.5" thickBot="1" x14ac:dyDescent="0.3">
      <c r="A83" s="11" t="s">
        <v>163</v>
      </c>
      <c r="B83" s="12" t="s">
        <v>172</v>
      </c>
      <c r="C83" s="111">
        <f>D163</f>
        <v>4894000</v>
      </c>
      <c r="D83" s="112">
        <f>E163</f>
        <v>3380389</v>
      </c>
    </row>
    <row r="84" spans="1:35" ht="16.5" thickBot="1" x14ac:dyDescent="0.3">
      <c r="A84" s="11" t="s">
        <v>164</v>
      </c>
      <c r="B84" s="12" t="s">
        <v>173</v>
      </c>
      <c r="C84" s="111">
        <f>D183</f>
        <v>1052000</v>
      </c>
      <c r="D84" s="112">
        <f>E183</f>
        <v>918687</v>
      </c>
    </row>
    <row r="85" spans="1:35" ht="16.5" thickBot="1" x14ac:dyDescent="0.3">
      <c r="A85" s="11" t="s">
        <v>165</v>
      </c>
      <c r="B85" s="12" t="s">
        <v>174</v>
      </c>
      <c r="C85" s="111">
        <f>D212</f>
        <v>558000</v>
      </c>
      <c r="D85" s="112">
        <f>E212</f>
        <v>270405</v>
      </c>
    </row>
    <row r="86" spans="1:35" ht="16.5" thickBot="1" x14ac:dyDescent="0.3">
      <c r="A86" s="11" t="s">
        <v>166</v>
      </c>
      <c r="B86" s="12" t="s">
        <v>175</v>
      </c>
      <c r="C86" s="111">
        <f>D226</f>
        <v>1623000</v>
      </c>
      <c r="D86" s="112">
        <f>E226</f>
        <v>1733076</v>
      </c>
    </row>
    <row r="87" spans="1:35" ht="16.5" thickBot="1" x14ac:dyDescent="0.3">
      <c r="A87" s="11" t="s">
        <v>167</v>
      </c>
      <c r="B87" s="12" t="s">
        <v>176</v>
      </c>
      <c r="C87" s="111">
        <f>D266</f>
        <v>3015000</v>
      </c>
      <c r="D87" s="112">
        <f>E266</f>
        <v>3196964</v>
      </c>
    </row>
    <row r="88" spans="1:35" ht="16.5" thickBot="1" x14ac:dyDescent="0.3">
      <c r="A88" s="11" t="s">
        <v>168</v>
      </c>
      <c r="B88" s="12" t="s">
        <v>177</v>
      </c>
      <c r="C88" s="111">
        <f>D278</f>
        <v>535000</v>
      </c>
      <c r="D88" s="112">
        <f>E278</f>
        <v>544297</v>
      </c>
    </row>
    <row r="89" spans="1:35" ht="16.5" thickBot="1" x14ac:dyDescent="0.3">
      <c r="A89" s="11" t="s">
        <v>169</v>
      </c>
      <c r="B89" s="12" t="s">
        <v>178</v>
      </c>
      <c r="C89" s="111">
        <f>D288</f>
        <v>460000</v>
      </c>
      <c r="D89" s="112">
        <f>E288</f>
        <v>56403</v>
      </c>
    </row>
    <row r="90" spans="1:35" ht="16.5" thickBot="1" x14ac:dyDescent="0.3">
      <c r="A90" s="11" t="s">
        <v>170</v>
      </c>
      <c r="B90" s="12" t="s">
        <v>179</v>
      </c>
      <c r="C90" s="111">
        <f>D309</f>
        <v>7937000</v>
      </c>
      <c r="D90" s="112">
        <f>E309</f>
        <v>5395971</v>
      </c>
    </row>
    <row r="91" spans="1:35" ht="16.5" thickBot="1" x14ac:dyDescent="0.3">
      <c r="A91" s="343" t="s">
        <v>21</v>
      </c>
      <c r="B91" s="344"/>
      <c r="C91" s="31">
        <f>SUM(C80:C90)</f>
        <v>22538000</v>
      </c>
      <c r="D91" s="32">
        <f>SUM(D80:D90)</f>
        <v>18127581</v>
      </c>
    </row>
    <row r="92" spans="1:35" ht="24" customHeight="1" thickBot="1" x14ac:dyDescent="0.3">
      <c r="A92" s="129" t="s">
        <v>215</v>
      </c>
      <c r="B92" s="129"/>
      <c r="C92" s="129"/>
      <c r="D92" s="130">
        <f>SUM(D114)</f>
        <v>1746000</v>
      </c>
      <c r="E92" s="130">
        <f>SUM(E114)</f>
        <v>1660156</v>
      </c>
    </row>
    <row r="93" spans="1:35" ht="47.25" customHeight="1" x14ac:dyDescent="0.25">
      <c r="A93" s="50" t="s">
        <v>22</v>
      </c>
      <c r="B93" s="23" t="s">
        <v>23</v>
      </c>
      <c r="C93" s="23" t="s">
        <v>24</v>
      </c>
      <c r="D93" s="23" t="s">
        <v>274</v>
      </c>
      <c r="E93" s="23" t="s">
        <v>275</v>
      </c>
      <c r="F93" s="17"/>
      <c r="G93" s="17"/>
    </row>
    <row r="94" spans="1:35" ht="69" customHeight="1" x14ac:dyDescent="0.25">
      <c r="A94" s="185">
        <v>1</v>
      </c>
      <c r="B94" s="187" t="s">
        <v>25</v>
      </c>
      <c r="C94" s="41" t="s">
        <v>340</v>
      </c>
      <c r="D94" s="124">
        <v>1362000</v>
      </c>
      <c r="E94" s="124">
        <v>1314774</v>
      </c>
      <c r="F94" s="17"/>
      <c r="G94" s="17"/>
    </row>
    <row r="95" spans="1:35" ht="15.75" x14ac:dyDescent="0.25">
      <c r="A95" s="272">
        <v>2</v>
      </c>
      <c r="B95" s="271" t="s">
        <v>77</v>
      </c>
      <c r="C95" s="71" t="s">
        <v>26</v>
      </c>
      <c r="D95" s="124">
        <f>SUM(D96:D110)</f>
        <v>349000</v>
      </c>
      <c r="E95" s="124">
        <f>SUM(E96:E110)</f>
        <v>279536</v>
      </c>
      <c r="F95" s="17"/>
      <c r="G95" s="17"/>
      <c r="AI95" s="52"/>
    </row>
    <row r="96" spans="1:35" ht="47.25" x14ac:dyDescent="0.25">
      <c r="A96" s="272"/>
      <c r="B96" s="271"/>
      <c r="C96" s="98" t="s">
        <v>345</v>
      </c>
      <c r="D96" s="116">
        <v>16000</v>
      </c>
      <c r="E96" s="116">
        <v>13169</v>
      </c>
      <c r="F96" s="17"/>
      <c r="G96" s="17"/>
    </row>
    <row r="97" spans="1:7" ht="15.75" x14ac:dyDescent="0.25">
      <c r="A97" s="272"/>
      <c r="B97" s="271"/>
      <c r="C97" s="98" t="s">
        <v>200</v>
      </c>
      <c r="D97" s="116">
        <v>8000</v>
      </c>
      <c r="E97" s="116">
        <v>6834</v>
      </c>
      <c r="F97" s="17"/>
      <c r="G97" s="17"/>
    </row>
    <row r="98" spans="1:7" ht="15.75" x14ac:dyDescent="0.25">
      <c r="A98" s="272"/>
      <c r="B98" s="271"/>
      <c r="C98" s="98" t="s">
        <v>100</v>
      </c>
      <c r="D98" s="116">
        <v>35000</v>
      </c>
      <c r="E98" s="116">
        <v>28098</v>
      </c>
      <c r="F98" s="17"/>
      <c r="G98" s="17"/>
    </row>
    <row r="99" spans="1:7" ht="29.25" customHeight="1" x14ac:dyDescent="0.25">
      <c r="A99" s="272"/>
      <c r="B99" s="271"/>
      <c r="C99" s="98" t="s">
        <v>98</v>
      </c>
      <c r="D99" s="116">
        <v>15000</v>
      </c>
      <c r="E99" s="116">
        <v>12609</v>
      </c>
      <c r="F99" s="17"/>
      <c r="G99" s="17"/>
    </row>
    <row r="100" spans="1:7" ht="31.5" x14ac:dyDescent="0.25">
      <c r="A100" s="272"/>
      <c r="B100" s="271"/>
      <c r="C100" s="98" t="s">
        <v>224</v>
      </c>
      <c r="D100" s="116">
        <v>6000</v>
      </c>
      <c r="E100" s="116">
        <v>1310</v>
      </c>
      <c r="F100" s="17"/>
      <c r="G100" s="17"/>
    </row>
    <row r="101" spans="1:7" ht="45" customHeight="1" x14ac:dyDescent="0.25">
      <c r="A101" s="272"/>
      <c r="B101" s="271"/>
      <c r="C101" s="98" t="s">
        <v>193</v>
      </c>
      <c r="D101" s="116">
        <v>70000</v>
      </c>
      <c r="E101" s="116">
        <v>60698</v>
      </c>
      <c r="F101" s="17"/>
      <c r="G101" s="17"/>
    </row>
    <row r="102" spans="1:7" ht="66.75" customHeight="1" x14ac:dyDescent="0.25">
      <c r="A102" s="272"/>
      <c r="B102" s="271"/>
      <c r="C102" s="98" t="s">
        <v>228</v>
      </c>
      <c r="D102" s="30">
        <v>48000</v>
      </c>
      <c r="E102" s="30">
        <v>42006</v>
      </c>
      <c r="F102" s="17"/>
      <c r="G102" s="17"/>
    </row>
    <row r="103" spans="1:7" ht="140.25" customHeight="1" x14ac:dyDescent="0.25">
      <c r="A103" s="272"/>
      <c r="B103" s="271"/>
      <c r="C103" s="98" t="s">
        <v>229</v>
      </c>
      <c r="D103" s="116">
        <v>26000</v>
      </c>
      <c r="E103" s="116">
        <v>21014</v>
      </c>
      <c r="F103" s="17"/>
      <c r="G103" s="17"/>
    </row>
    <row r="104" spans="1:7" ht="64.5" customHeight="1" x14ac:dyDescent="0.25">
      <c r="A104" s="272"/>
      <c r="B104" s="271"/>
      <c r="C104" s="98" t="s">
        <v>272</v>
      </c>
      <c r="D104" s="116">
        <v>25000</v>
      </c>
      <c r="E104" s="116">
        <v>9654</v>
      </c>
      <c r="F104" s="17"/>
      <c r="G104" s="17"/>
    </row>
    <row r="105" spans="1:7" ht="31.5" x14ac:dyDescent="0.25">
      <c r="A105" s="272"/>
      <c r="B105" s="271"/>
      <c r="C105" s="98" t="s">
        <v>358</v>
      </c>
      <c r="D105" s="116">
        <v>3000</v>
      </c>
      <c r="E105" s="116">
        <v>1954</v>
      </c>
      <c r="F105" s="17"/>
      <c r="G105" s="17"/>
    </row>
    <row r="106" spans="1:7" ht="15.75" x14ac:dyDescent="0.25">
      <c r="A106" s="272"/>
      <c r="B106" s="271"/>
      <c r="C106" s="98" t="s">
        <v>194</v>
      </c>
      <c r="D106" s="116">
        <v>3000</v>
      </c>
      <c r="E106" s="116">
        <v>922</v>
      </c>
      <c r="F106" s="17"/>
      <c r="G106" s="17"/>
    </row>
    <row r="107" spans="1:7" ht="15.75" x14ac:dyDescent="0.25">
      <c r="A107" s="272"/>
      <c r="B107" s="271"/>
      <c r="C107" s="98" t="s">
        <v>139</v>
      </c>
      <c r="D107" s="116">
        <v>4000</v>
      </c>
      <c r="E107" s="116">
        <v>500</v>
      </c>
      <c r="F107" s="17"/>
      <c r="G107" s="17"/>
    </row>
    <row r="108" spans="1:7" ht="15.75" x14ac:dyDescent="0.25">
      <c r="A108" s="272"/>
      <c r="B108" s="271"/>
      <c r="C108" s="98" t="s">
        <v>88</v>
      </c>
      <c r="D108" s="67">
        <v>10000</v>
      </c>
      <c r="E108" s="116">
        <v>9600</v>
      </c>
      <c r="F108" s="17"/>
      <c r="G108" s="17"/>
    </row>
    <row r="109" spans="1:7" ht="15.75" x14ac:dyDescent="0.25">
      <c r="A109" s="272"/>
      <c r="B109" s="271"/>
      <c r="C109" s="98" t="s">
        <v>72</v>
      </c>
      <c r="D109" s="116">
        <v>20000</v>
      </c>
      <c r="E109" s="116">
        <v>17615</v>
      </c>
      <c r="F109" s="17"/>
      <c r="G109" s="17"/>
    </row>
    <row r="110" spans="1:7" ht="97.5" customHeight="1" x14ac:dyDescent="0.25">
      <c r="A110" s="272"/>
      <c r="B110" s="271"/>
      <c r="C110" s="98" t="s">
        <v>273</v>
      </c>
      <c r="D110" s="116">
        <v>60000</v>
      </c>
      <c r="E110" s="116">
        <v>53553</v>
      </c>
      <c r="F110" s="17"/>
      <c r="G110" s="17"/>
    </row>
    <row r="111" spans="1:7" ht="48.75" customHeight="1" x14ac:dyDescent="0.25">
      <c r="A111" s="203">
        <v>3</v>
      </c>
      <c r="B111" s="204" t="s">
        <v>76</v>
      </c>
      <c r="C111" s="41" t="s">
        <v>249</v>
      </c>
      <c r="D111" s="72">
        <v>35000</v>
      </c>
      <c r="E111" s="72">
        <v>17200</v>
      </c>
      <c r="F111" s="17"/>
      <c r="G111" s="17"/>
    </row>
    <row r="112" spans="1:7" x14ac:dyDescent="0.25">
      <c r="A112" s="290">
        <v>4</v>
      </c>
      <c r="B112" s="289" t="s">
        <v>93</v>
      </c>
      <c r="C112" s="290"/>
      <c r="D112" s="353"/>
      <c r="E112" s="357">
        <v>48646</v>
      </c>
      <c r="F112" s="17"/>
      <c r="G112" s="17"/>
    </row>
    <row r="113" spans="1:25" ht="9.75" customHeight="1" x14ac:dyDescent="0.25">
      <c r="A113" s="290"/>
      <c r="B113" s="289"/>
      <c r="C113" s="290"/>
      <c r="D113" s="353"/>
      <c r="E113" s="357"/>
      <c r="F113" s="17"/>
      <c r="G113" s="17"/>
    </row>
    <row r="114" spans="1:25" ht="16.5" thickBot="1" x14ac:dyDescent="0.3">
      <c r="A114" s="275" t="s">
        <v>29</v>
      </c>
      <c r="B114" s="275"/>
      <c r="C114" s="360"/>
      <c r="D114" s="33">
        <f>SUM(D94,D95,D111,D112)</f>
        <v>1746000</v>
      </c>
      <c r="E114" s="33">
        <f>SUM(E94,E95,E111,E112,E113)</f>
        <v>1660156</v>
      </c>
      <c r="F114" s="17"/>
      <c r="G114" s="17"/>
    </row>
    <row r="115" spans="1:25" ht="34.5" customHeight="1" thickBot="1" x14ac:dyDescent="0.3">
      <c r="A115" s="365" t="s">
        <v>265</v>
      </c>
      <c r="B115" s="365"/>
      <c r="C115" s="365"/>
      <c r="D115" s="127">
        <v>92000</v>
      </c>
      <c r="E115" s="127"/>
      <c r="F115" s="17"/>
      <c r="G115" s="17"/>
      <c r="H115" s="148"/>
      <c r="I115" s="148"/>
      <c r="J115" s="148"/>
      <c r="K115" s="148"/>
      <c r="L115" s="148"/>
      <c r="M115" s="148"/>
      <c r="N115" s="148"/>
      <c r="O115" s="148"/>
      <c r="P115" s="148"/>
      <c r="Q115" s="148"/>
      <c r="R115" s="148"/>
      <c r="S115" s="148"/>
      <c r="T115" s="148"/>
      <c r="U115" s="148"/>
      <c r="V115" s="148"/>
      <c r="W115" s="148"/>
      <c r="X115" s="148"/>
      <c r="Y115" s="148"/>
    </row>
    <row r="116" spans="1:25" ht="48" thickBot="1" x14ac:dyDescent="0.3">
      <c r="A116" s="50" t="s">
        <v>22</v>
      </c>
      <c r="B116" s="23" t="s">
        <v>23</v>
      </c>
      <c r="C116" s="59" t="s">
        <v>24</v>
      </c>
      <c r="D116" s="59" t="s">
        <v>274</v>
      </c>
      <c r="E116" s="59" t="s">
        <v>275</v>
      </c>
      <c r="F116" s="17"/>
      <c r="G116" s="17"/>
      <c r="H116" s="148"/>
      <c r="I116" s="148"/>
      <c r="J116" s="148"/>
      <c r="K116" s="148"/>
      <c r="L116" s="148"/>
      <c r="M116" s="148"/>
      <c r="N116" s="148"/>
      <c r="O116" s="148"/>
      <c r="P116" s="148"/>
      <c r="Q116" s="148"/>
      <c r="R116" s="148"/>
      <c r="S116" s="148"/>
      <c r="T116" s="148"/>
      <c r="U116" s="148"/>
      <c r="V116" s="148"/>
      <c r="W116" s="148"/>
      <c r="X116" s="148"/>
      <c r="Y116" s="148"/>
    </row>
    <row r="117" spans="1:25" ht="15.75" x14ac:dyDescent="0.25">
      <c r="A117" s="366">
        <v>1</v>
      </c>
      <c r="B117" s="368" t="s">
        <v>266</v>
      </c>
      <c r="C117" s="370" t="s">
        <v>267</v>
      </c>
      <c r="D117" s="35"/>
      <c r="E117" s="36"/>
      <c r="F117" s="17"/>
      <c r="G117" s="17"/>
      <c r="H117" s="148"/>
      <c r="I117" s="148"/>
      <c r="J117" s="148"/>
      <c r="K117" s="148"/>
      <c r="L117" s="148"/>
      <c r="M117" s="148"/>
      <c r="N117" s="148"/>
      <c r="O117" s="148"/>
      <c r="P117" s="148"/>
      <c r="Q117" s="148"/>
      <c r="R117" s="148"/>
      <c r="S117" s="148"/>
      <c r="T117" s="148"/>
      <c r="U117" s="148"/>
      <c r="V117" s="148"/>
      <c r="W117" s="148"/>
      <c r="X117" s="148"/>
      <c r="Y117" s="148"/>
    </row>
    <row r="118" spans="1:25" ht="20.25" customHeight="1" thickBot="1" x14ac:dyDescent="0.3">
      <c r="A118" s="367"/>
      <c r="B118" s="369"/>
      <c r="C118" s="371"/>
      <c r="D118" s="68">
        <v>92000</v>
      </c>
      <c r="E118" s="68"/>
      <c r="F118" s="17"/>
      <c r="G118" s="17"/>
      <c r="H118" s="148"/>
      <c r="I118" s="148"/>
      <c r="J118" s="148"/>
      <c r="K118" s="148"/>
      <c r="L118" s="148"/>
      <c r="M118" s="148"/>
      <c r="N118" s="148"/>
      <c r="O118" s="148"/>
      <c r="P118" s="148"/>
      <c r="Q118" s="148"/>
      <c r="R118" s="148"/>
      <c r="S118" s="148"/>
      <c r="T118" s="148"/>
      <c r="U118" s="148"/>
      <c r="V118" s="148"/>
      <c r="W118" s="148"/>
      <c r="X118" s="148"/>
      <c r="Y118" s="148"/>
    </row>
    <row r="119" spans="1:25" s="96" customFormat="1" ht="32.25" customHeight="1" thickBot="1" x14ac:dyDescent="0.3">
      <c r="A119" s="126" t="s">
        <v>214</v>
      </c>
      <c r="B119" s="126"/>
      <c r="C119" s="126"/>
      <c r="D119" s="127">
        <f>SUM(D130)</f>
        <v>626000</v>
      </c>
      <c r="E119" s="127">
        <f>SUM(E130)</f>
        <v>971233</v>
      </c>
      <c r="F119" s="17"/>
      <c r="G119" s="17"/>
      <c r="H119"/>
      <c r="I119"/>
      <c r="J119"/>
      <c r="K119"/>
      <c r="L119"/>
      <c r="M119"/>
      <c r="N119"/>
      <c r="O119"/>
      <c r="P119"/>
      <c r="Q119"/>
      <c r="R119"/>
      <c r="S119"/>
      <c r="T119"/>
      <c r="U119"/>
      <c r="V119"/>
      <c r="W119"/>
      <c r="X119"/>
      <c r="Y119"/>
    </row>
    <row r="120" spans="1:25" ht="46.5" customHeight="1" x14ac:dyDescent="0.25">
      <c r="A120" s="50" t="s">
        <v>22</v>
      </c>
      <c r="B120" s="23" t="s">
        <v>23</v>
      </c>
      <c r="C120" s="23" t="s">
        <v>24</v>
      </c>
      <c r="D120" s="23" t="s">
        <v>274</v>
      </c>
      <c r="E120" s="23" t="s">
        <v>275</v>
      </c>
      <c r="F120" s="17"/>
      <c r="G120" s="17"/>
    </row>
    <row r="121" spans="1:25" s="96" customFormat="1" ht="41.25" customHeight="1" x14ac:dyDescent="0.25">
      <c r="A121" s="185">
        <v>1</v>
      </c>
      <c r="B121" s="156" t="s">
        <v>102</v>
      </c>
      <c r="C121" s="41" t="s">
        <v>218</v>
      </c>
      <c r="D121" s="105">
        <v>0</v>
      </c>
      <c r="E121" s="205">
        <v>3535</v>
      </c>
      <c r="F121" s="17"/>
      <c r="G121" s="17"/>
      <c r="H121"/>
      <c r="I121"/>
      <c r="J121"/>
      <c r="K121"/>
      <c r="L121"/>
      <c r="M121"/>
      <c r="N121"/>
      <c r="O121"/>
      <c r="P121"/>
      <c r="Q121"/>
      <c r="R121"/>
      <c r="S121"/>
      <c r="T121"/>
      <c r="U121"/>
      <c r="V121"/>
      <c r="W121"/>
      <c r="X121"/>
      <c r="Y121"/>
    </row>
    <row r="122" spans="1:25" ht="15.75" x14ac:dyDescent="0.25">
      <c r="A122" s="272">
        <v>2</v>
      </c>
      <c r="B122" s="338" t="s">
        <v>244</v>
      </c>
      <c r="C122" s="71" t="s">
        <v>30</v>
      </c>
      <c r="D122" s="74">
        <f>SUM(D123:D126)</f>
        <v>521000</v>
      </c>
      <c r="E122" s="74">
        <f>SUM(E123:E126)</f>
        <v>451372</v>
      </c>
      <c r="F122" s="17"/>
      <c r="G122" s="17"/>
    </row>
    <row r="123" spans="1:25" ht="27" customHeight="1" x14ac:dyDescent="0.25">
      <c r="A123" s="272"/>
      <c r="B123" s="349"/>
      <c r="C123" s="98" t="s">
        <v>251</v>
      </c>
      <c r="D123" s="116">
        <v>6000</v>
      </c>
      <c r="E123" s="116">
        <v>4590</v>
      </c>
      <c r="F123" s="17"/>
      <c r="G123" s="17"/>
    </row>
    <row r="124" spans="1:25" ht="31.5" x14ac:dyDescent="0.25">
      <c r="A124" s="272"/>
      <c r="B124" s="349"/>
      <c r="C124" s="98" t="s">
        <v>201</v>
      </c>
      <c r="D124" s="116">
        <v>20000</v>
      </c>
      <c r="E124" s="116">
        <v>14699</v>
      </c>
      <c r="F124" s="17"/>
      <c r="G124" s="17"/>
    </row>
    <row r="125" spans="1:25" s="119" customFormat="1" ht="47.25" x14ac:dyDescent="0.25">
      <c r="A125" s="272"/>
      <c r="B125" s="349"/>
      <c r="C125" s="98" t="s">
        <v>219</v>
      </c>
      <c r="D125" s="67">
        <v>175000</v>
      </c>
      <c r="E125" s="67">
        <v>152876</v>
      </c>
      <c r="F125" s="17"/>
      <c r="G125" s="17"/>
      <c r="H125"/>
      <c r="I125"/>
      <c r="J125"/>
      <c r="K125"/>
      <c r="L125"/>
      <c r="M125"/>
      <c r="N125"/>
      <c r="O125"/>
      <c r="P125"/>
      <c r="Q125"/>
      <c r="R125"/>
      <c r="S125"/>
      <c r="T125"/>
      <c r="U125"/>
      <c r="V125"/>
      <c r="W125"/>
      <c r="X125"/>
      <c r="Y125"/>
    </row>
    <row r="126" spans="1:25" ht="48.75" customHeight="1" x14ac:dyDescent="0.25">
      <c r="A126" s="272"/>
      <c r="B126" s="349"/>
      <c r="C126" s="98" t="s">
        <v>183</v>
      </c>
      <c r="D126" s="116">
        <v>320000</v>
      </c>
      <c r="E126" s="116">
        <v>279207</v>
      </c>
      <c r="F126" s="17"/>
      <c r="G126" s="17"/>
    </row>
    <row r="127" spans="1:25" ht="47.25" x14ac:dyDescent="0.25">
      <c r="A127" s="185">
        <v>3</v>
      </c>
      <c r="B127" s="92" t="s">
        <v>103</v>
      </c>
      <c r="C127" s="159" t="s">
        <v>248</v>
      </c>
      <c r="D127" s="69">
        <v>105000</v>
      </c>
      <c r="E127" s="69">
        <v>80333</v>
      </c>
      <c r="F127" s="17"/>
      <c r="G127" s="17"/>
    </row>
    <row r="128" spans="1:25" ht="31.5" x14ac:dyDescent="0.25">
      <c r="A128" s="185">
        <v>4</v>
      </c>
      <c r="B128" s="114" t="s">
        <v>141</v>
      </c>
      <c r="C128" s="159"/>
      <c r="D128" s="69"/>
      <c r="E128" s="69">
        <v>0</v>
      </c>
      <c r="F128" s="17"/>
      <c r="G128" s="17"/>
      <c r="H128" s="96"/>
      <c r="I128" s="96"/>
      <c r="J128" s="96"/>
      <c r="K128" s="96"/>
      <c r="L128" s="96"/>
      <c r="M128" s="96"/>
      <c r="N128" s="96"/>
      <c r="O128" s="96"/>
      <c r="P128" s="96"/>
      <c r="Q128" s="96"/>
      <c r="R128" s="96"/>
      <c r="S128" s="96"/>
      <c r="T128" s="96"/>
      <c r="U128" s="96"/>
      <c r="V128" s="96"/>
      <c r="W128" s="96"/>
      <c r="X128" s="96"/>
      <c r="Y128" s="96"/>
    </row>
    <row r="129" spans="1:25" s="96" customFormat="1" ht="15.75" x14ac:dyDescent="0.25">
      <c r="A129" s="185"/>
      <c r="B129" s="92"/>
      <c r="C129" s="159"/>
      <c r="D129" s="69"/>
      <c r="E129" s="69">
        <v>-11844</v>
      </c>
      <c r="F129" s="17"/>
      <c r="G129" s="17"/>
      <c r="H129" s="110"/>
      <c r="I129" s="110"/>
      <c r="J129" s="110"/>
      <c r="K129" s="110"/>
      <c r="L129" s="110"/>
      <c r="M129" s="110"/>
      <c r="N129" s="110"/>
      <c r="O129" s="110"/>
      <c r="P129" s="110"/>
      <c r="Q129" s="110"/>
      <c r="R129" s="110"/>
      <c r="S129" s="110"/>
      <c r="T129" s="110"/>
      <c r="U129" s="110"/>
      <c r="V129" s="110"/>
      <c r="W129" s="110"/>
      <c r="X129" s="110"/>
      <c r="Y129" s="110"/>
    </row>
    <row r="130" spans="1:25" ht="16.5" thickBot="1" x14ac:dyDescent="0.3">
      <c r="A130" s="354" t="s">
        <v>29</v>
      </c>
      <c r="B130" s="355"/>
      <c r="C130" s="356"/>
      <c r="D130" s="33">
        <f>SUM(D122,D127)</f>
        <v>626000</v>
      </c>
      <c r="E130" s="33">
        <f>SUM(E122,E122,E127,E128,E129)</f>
        <v>971233</v>
      </c>
      <c r="F130" s="17"/>
      <c r="G130" s="17"/>
    </row>
    <row r="131" spans="1:25" s="96" customFormat="1" ht="16.5" thickBot="1" x14ac:dyDescent="0.3">
      <c r="A131" s="126" t="s">
        <v>156</v>
      </c>
      <c r="B131" s="126"/>
      <c r="C131" s="126"/>
      <c r="D131" s="127">
        <f>SUM(D163)</f>
        <v>4894000</v>
      </c>
      <c r="E131" s="127">
        <f>SUM(E163)</f>
        <v>3380389</v>
      </c>
      <c r="F131" s="17"/>
      <c r="G131" s="17"/>
      <c r="H131"/>
      <c r="I131"/>
      <c r="J131"/>
      <c r="K131"/>
      <c r="L131"/>
      <c r="M131"/>
      <c r="N131"/>
      <c r="O131"/>
      <c r="P131"/>
      <c r="Q131"/>
      <c r="R131"/>
      <c r="S131"/>
      <c r="T131"/>
      <c r="U131"/>
      <c r="V131"/>
      <c r="W131"/>
      <c r="X131"/>
      <c r="Y131"/>
    </row>
    <row r="132" spans="1:25" ht="47.25" customHeight="1" x14ac:dyDescent="0.25">
      <c r="A132" s="50" t="s">
        <v>31</v>
      </c>
      <c r="B132" s="23" t="s">
        <v>23</v>
      </c>
      <c r="C132" s="23" t="s">
        <v>24</v>
      </c>
      <c r="D132" s="23" t="s">
        <v>274</v>
      </c>
      <c r="E132" s="23" t="s">
        <v>275</v>
      </c>
      <c r="F132" s="17"/>
      <c r="G132" s="17"/>
    </row>
    <row r="133" spans="1:25" ht="32.25" customHeight="1" x14ac:dyDescent="0.25">
      <c r="A133" s="125"/>
      <c r="B133" s="125"/>
      <c r="C133" s="125" t="s">
        <v>205</v>
      </c>
      <c r="D133" s="124">
        <f>SUM(D134,D153,D154,D155)</f>
        <v>2369000</v>
      </c>
      <c r="E133" s="124">
        <f>SUM(E134,E153,E155)</f>
        <v>591495</v>
      </c>
      <c r="F133" s="17"/>
      <c r="G133" s="17"/>
      <c r="H133" s="119"/>
      <c r="I133" s="119"/>
      <c r="J133" s="119"/>
      <c r="K133" s="119"/>
      <c r="L133" s="119"/>
      <c r="M133" s="119"/>
      <c r="N133" s="119"/>
      <c r="O133" s="119"/>
      <c r="P133" s="119"/>
      <c r="Q133" s="119"/>
      <c r="R133" s="119"/>
      <c r="S133" s="119"/>
      <c r="T133" s="119"/>
      <c r="U133" s="119"/>
      <c r="V133" s="119"/>
      <c r="W133" s="119"/>
      <c r="X133" s="119"/>
      <c r="Y133" s="119"/>
    </row>
    <row r="134" spans="1:25" ht="15.75" x14ac:dyDescent="0.25">
      <c r="A134" s="272">
        <v>1</v>
      </c>
      <c r="B134" s="271" t="s">
        <v>89</v>
      </c>
      <c r="C134" s="71" t="s">
        <v>30</v>
      </c>
      <c r="D134" s="74">
        <f>SUM(D135:D152)</f>
        <v>640000</v>
      </c>
      <c r="E134" s="74">
        <f>SUM(E135:E152)</f>
        <v>556645</v>
      </c>
      <c r="F134" s="17"/>
      <c r="G134" s="17"/>
    </row>
    <row r="135" spans="1:25" ht="31.5" x14ac:dyDescent="0.25">
      <c r="A135" s="272"/>
      <c r="B135" s="271"/>
      <c r="C135" s="98" t="s">
        <v>230</v>
      </c>
      <c r="D135" s="116">
        <v>81000</v>
      </c>
      <c r="E135" s="67">
        <v>10000</v>
      </c>
      <c r="F135" s="17"/>
      <c r="G135" s="17"/>
    </row>
    <row r="136" spans="1:25" s="137" customFormat="1" ht="15.75" x14ac:dyDescent="0.25">
      <c r="A136" s="272"/>
      <c r="B136" s="271"/>
      <c r="C136" s="98" t="s">
        <v>99</v>
      </c>
      <c r="D136" s="116">
        <v>10000</v>
      </c>
      <c r="E136" s="67">
        <v>11873</v>
      </c>
      <c r="F136" s="17"/>
      <c r="G136" s="17"/>
      <c r="H136"/>
      <c r="I136"/>
      <c r="J136"/>
      <c r="K136"/>
      <c r="L136"/>
      <c r="M136"/>
      <c r="N136"/>
      <c r="O136"/>
      <c r="P136"/>
      <c r="Q136"/>
      <c r="R136"/>
      <c r="S136"/>
      <c r="T136"/>
      <c r="U136"/>
      <c r="V136"/>
      <c r="W136"/>
      <c r="X136"/>
      <c r="Y136"/>
    </row>
    <row r="137" spans="1:25" ht="15.75" x14ac:dyDescent="0.25">
      <c r="A137" s="272"/>
      <c r="B137" s="271"/>
      <c r="C137" s="98" t="s">
        <v>202</v>
      </c>
      <c r="D137" s="116">
        <v>200000</v>
      </c>
      <c r="E137" s="67">
        <v>184030</v>
      </c>
      <c r="F137" s="17"/>
      <c r="G137" s="17"/>
    </row>
    <row r="138" spans="1:25" ht="15.75" x14ac:dyDescent="0.25">
      <c r="A138" s="272"/>
      <c r="B138" s="271"/>
      <c r="C138" s="98" t="s">
        <v>180</v>
      </c>
      <c r="D138" s="116">
        <v>20000</v>
      </c>
      <c r="E138" s="67">
        <v>10339</v>
      </c>
      <c r="F138" s="17"/>
      <c r="G138" s="17"/>
      <c r="H138" s="96"/>
      <c r="I138" s="96"/>
      <c r="J138" s="96"/>
      <c r="K138" s="96"/>
      <c r="L138" s="96"/>
      <c r="M138" s="96"/>
      <c r="N138" s="96"/>
      <c r="O138" s="96"/>
      <c r="P138" s="96"/>
      <c r="Q138" s="96"/>
      <c r="R138" s="96"/>
      <c r="S138" s="96"/>
      <c r="T138" s="96"/>
      <c r="U138" s="96"/>
      <c r="V138" s="96"/>
      <c r="W138" s="96"/>
      <c r="X138" s="96"/>
      <c r="Y138" s="96"/>
    </row>
    <row r="139" spans="1:25" s="137" customFormat="1" ht="15.75" x14ac:dyDescent="0.25">
      <c r="A139" s="272"/>
      <c r="B139" s="271"/>
      <c r="C139" s="98" t="s">
        <v>107</v>
      </c>
      <c r="D139" s="116">
        <v>0</v>
      </c>
      <c r="E139" s="67"/>
      <c r="F139" s="17"/>
      <c r="G139" s="17"/>
      <c r="H139"/>
      <c r="I139"/>
      <c r="J139"/>
      <c r="K139"/>
      <c r="L139"/>
      <c r="M139"/>
      <c r="N139"/>
      <c r="O139"/>
      <c r="P139"/>
      <c r="Q139"/>
      <c r="R139"/>
      <c r="S139"/>
      <c r="T139"/>
      <c r="U139"/>
      <c r="V139"/>
      <c r="W139"/>
      <c r="X139"/>
      <c r="Y139"/>
    </row>
    <row r="140" spans="1:25" s="137" customFormat="1" ht="31.5" x14ac:dyDescent="0.25">
      <c r="A140" s="272"/>
      <c r="B140" s="271"/>
      <c r="C140" s="98" t="s">
        <v>181</v>
      </c>
      <c r="D140" s="116">
        <v>20000</v>
      </c>
      <c r="E140" s="67">
        <v>29959</v>
      </c>
      <c r="F140" s="17"/>
      <c r="G140" s="17"/>
      <c r="H140" s="96"/>
      <c r="I140" s="96"/>
      <c r="J140" s="96"/>
      <c r="K140" s="96"/>
      <c r="L140" s="96"/>
      <c r="M140" s="96"/>
      <c r="N140" s="96"/>
      <c r="O140" s="96"/>
      <c r="P140" s="96"/>
      <c r="Q140" s="96"/>
      <c r="R140" s="96"/>
      <c r="S140" s="96"/>
      <c r="T140" s="96"/>
      <c r="U140" s="96"/>
      <c r="V140" s="96"/>
      <c r="W140" s="96"/>
      <c r="X140" s="96"/>
      <c r="Y140" s="96"/>
    </row>
    <row r="141" spans="1:25" ht="31.5" x14ac:dyDescent="0.25">
      <c r="A141" s="272"/>
      <c r="B141" s="271"/>
      <c r="C141" s="98" t="s">
        <v>79</v>
      </c>
      <c r="D141" s="116">
        <v>50000</v>
      </c>
      <c r="E141" s="67">
        <v>78209</v>
      </c>
      <c r="F141" s="17"/>
      <c r="G141" s="17"/>
    </row>
    <row r="142" spans="1:25" s="137" customFormat="1" ht="31.5" x14ac:dyDescent="0.25">
      <c r="A142" s="272"/>
      <c r="B142" s="271"/>
      <c r="C142" s="98" t="s">
        <v>106</v>
      </c>
      <c r="D142" s="116">
        <v>70000</v>
      </c>
      <c r="E142" s="67">
        <v>69998</v>
      </c>
      <c r="F142" s="17"/>
      <c r="G142" s="17"/>
      <c r="H142"/>
      <c r="I142"/>
      <c r="J142"/>
      <c r="K142"/>
      <c r="L142"/>
      <c r="M142"/>
      <c r="N142"/>
      <c r="O142"/>
      <c r="P142"/>
      <c r="Q142"/>
      <c r="R142"/>
      <c r="S142"/>
      <c r="T142"/>
      <c r="U142"/>
      <c r="V142"/>
      <c r="W142"/>
      <c r="X142"/>
      <c r="Y142"/>
    </row>
    <row r="143" spans="1:25" s="96" customFormat="1" ht="78.75" x14ac:dyDescent="0.25">
      <c r="A143" s="272"/>
      <c r="B143" s="271"/>
      <c r="C143" s="98" t="s">
        <v>105</v>
      </c>
      <c r="D143" s="116">
        <v>80000</v>
      </c>
      <c r="E143" s="67">
        <v>79889</v>
      </c>
      <c r="F143" s="17"/>
      <c r="G143" s="17"/>
      <c r="H143"/>
      <c r="I143"/>
      <c r="J143"/>
      <c r="K143"/>
      <c r="L143"/>
      <c r="M143"/>
      <c r="N143"/>
      <c r="O143"/>
      <c r="P143"/>
      <c r="Q143"/>
      <c r="R143"/>
      <c r="S143"/>
      <c r="T143"/>
      <c r="U143"/>
      <c r="V143"/>
      <c r="W143"/>
      <c r="X143"/>
      <c r="Y143"/>
    </row>
    <row r="144" spans="1:25" s="119" customFormat="1" ht="19.5" customHeight="1" x14ac:dyDescent="0.25">
      <c r="A144" s="272"/>
      <c r="B144" s="271"/>
      <c r="C144" s="98" t="s">
        <v>73</v>
      </c>
      <c r="D144" s="116">
        <v>10000</v>
      </c>
      <c r="E144" s="67">
        <v>7570</v>
      </c>
      <c r="F144" s="17"/>
      <c r="G144" s="17"/>
      <c r="H144"/>
      <c r="I144"/>
      <c r="J144"/>
      <c r="K144"/>
      <c r="L144"/>
      <c r="M144"/>
      <c r="N144"/>
      <c r="O144"/>
      <c r="P144"/>
      <c r="Q144"/>
      <c r="R144"/>
      <c r="S144"/>
      <c r="T144"/>
      <c r="U144"/>
      <c r="V144"/>
      <c r="W144"/>
      <c r="X144"/>
      <c r="Y144"/>
    </row>
    <row r="145" spans="1:25" s="137" customFormat="1" ht="16.5" customHeight="1" x14ac:dyDescent="0.25">
      <c r="A145" s="272"/>
      <c r="B145" s="271"/>
      <c r="C145" s="98" t="s">
        <v>252</v>
      </c>
      <c r="D145" s="116">
        <v>3000</v>
      </c>
      <c r="E145" s="67">
        <v>467</v>
      </c>
      <c r="F145" s="17"/>
      <c r="G145" s="17"/>
    </row>
    <row r="146" spans="1:25" s="184" customFormat="1" ht="16.5" customHeight="1" x14ac:dyDescent="0.25">
      <c r="A146" s="272"/>
      <c r="B146" s="271"/>
      <c r="C146" s="98" t="s">
        <v>220</v>
      </c>
      <c r="D146" s="116">
        <v>5000</v>
      </c>
      <c r="E146" s="67">
        <v>1773</v>
      </c>
      <c r="F146" s="17"/>
      <c r="G146" s="17"/>
    </row>
    <row r="147" spans="1:25" ht="33" customHeight="1" x14ac:dyDescent="0.25">
      <c r="A147" s="272"/>
      <c r="B147" s="271"/>
      <c r="C147" s="98" t="s">
        <v>221</v>
      </c>
      <c r="D147" s="116">
        <v>25000</v>
      </c>
      <c r="E147" s="67">
        <v>24989</v>
      </c>
      <c r="F147" s="17"/>
      <c r="G147" s="17"/>
    </row>
    <row r="148" spans="1:25" s="147" customFormat="1" ht="24" customHeight="1" x14ac:dyDescent="0.25">
      <c r="A148" s="272"/>
      <c r="B148" s="271"/>
      <c r="C148" s="98" t="s">
        <v>104</v>
      </c>
      <c r="D148" s="116">
        <v>7000</v>
      </c>
      <c r="E148" s="67">
        <v>5558</v>
      </c>
      <c r="F148" s="17"/>
      <c r="G148" s="17"/>
      <c r="H148"/>
      <c r="I148"/>
      <c r="J148"/>
      <c r="K148"/>
      <c r="L148"/>
      <c r="M148"/>
      <c r="N148"/>
      <c r="O148"/>
      <c r="P148"/>
      <c r="Q148"/>
      <c r="R148"/>
      <c r="S148"/>
      <c r="T148"/>
      <c r="U148"/>
      <c r="V148"/>
      <c r="W148"/>
      <c r="X148"/>
      <c r="Y148"/>
    </row>
    <row r="149" spans="1:25" ht="18.75" customHeight="1" x14ac:dyDescent="0.25">
      <c r="A149" s="272"/>
      <c r="B149" s="271"/>
      <c r="C149" s="98" t="s">
        <v>303</v>
      </c>
      <c r="D149" s="116">
        <v>10000</v>
      </c>
      <c r="E149" s="67">
        <v>7605</v>
      </c>
      <c r="F149" s="17"/>
      <c r="G149" s="17"/>
    </row>
    <row r="150" spans="1:25" s="155" customFormat="1" ht="18.75" customHeight="1" x14ac:dyDescent="0.25">
      <c r="A150" s="272"/>
      <c r="B150" s="271"/>
      <c r="C150" s="98" t="s">
        <v>139</v>
      </c>
      <c r="D150" s="116">
        <v>10000</v>
      </c>
      <c r="E150" s="67">
        <v>7041</v>
      </c>
      <c r="F150" s="17"/>
      <c r="G150" s="17"/>
    </row>
    <row r="151" spans="1:25" ht="16.5" customHeight="1" x14ac:dyDescent="0.25">
      <c r="A151" s="272"/>
      <c r="B151" s="271"/>
      <c r="C151" s="98" t="s">
        <v>88</v>
      </c>
      <c r="D151" s="116">
        <v>15000</v>
      </c>
      <c r="E151" s="67">
        <v>7609</v>
      </c>
      <c r="F151" s="17"/>
      <c r="G151" s="17"/>
      <c r="H151" s="137"/>
      <c r="I151" s="137"/>
      <c r="J151" s="137"/>
      <c r="K151" s="137"/>
      <c r="L151" s="137"/>
      <c r="M151" s="137"/>
      <c r="N151" s="137"/>
      <c r="O151" s="137"/>
      <c r="P151" s="137"/>
      <c r="Q151" s="137"/>
      <c r="R151" s="137"/>
      <c r="S151" s="137"/>
      <c r="T151" s="137"/>
      <c r="U151" s="137"/>
      <c r="V151" s="137"/>
      <c r="W151" s="137"/>
      <c r="X151" s="137"/>
      <c r="Y151" s="137"/>
    </row>
    <row r="152" spans="1:25" ht="17.25" customHeight="1" x14ac:dyDescent="0.25">
      <c r="A152" s="272"/>
      <c r="B152" s="271"/>
      <c r="C152" s="98" t="s">
        <v>182</v>
      </c>
      <c r="D152" s="116">
        <v>24000</v>
      </c>
      <c r="E152" s="67">
        <v>19736</v>
      </c>
      <c r="F152" s="17"/>
      <c r="G152" s="17"/>
      <c r="H152" s="96"/>
      <c r="I152" s="96"/>
      <c r="J152" s="96"/>
      <c r="K152" s="96"/>
      <c r="L152" s="96"/>
      <c r="M152" s="96"/>
      <c r="N152" s="96"/>
      <c r="O152" s="96"/>
      <c r="P152" s="96"/>
      <c r="Q152" s="96"/>
      <c r="R152" s="96"/>
      <c r="S152" s="96"/>
      <c r="T152" s="96"/>
      <c r="U152" s="96"/>
      <c r="V152" s="96"/>
      <c r="W152" s="96"/>
      <c r="X152" s="96"/>
      <c r="Y152" s="96"/>
    </row>
    <row r="153" spans="1:25" ht="37.5" customHeight="1" x14ac:dyDescent="0.25">
      <c r="A153" s="98">
        <v>2</v>
      </c>
      <c r="B153" s="92" t="s">
        <v>204</v>
      </c>
      <c r="C153" s="79" t="s">
        <v>8</v>
      </c>
      <c r="D153" s="116">
        <v>16000</v>
      </c>
      <c r="E153" s="67">
        <v>16000</v>
      </c>
      <c r="F153" s="17"/>
      <c r="G153" s="17"/>
      <c r="H153" s="119"/>
      <c r="I153" s="119"/>
      <c r="J153" s="119"/>
      <c r="K153" s="119"/>
      <c r="L153" s="119"/>
      <c r="M153" s="119"/>
      <c r="N153" s="119"/>
      <c r="O153" s="119"/>
      <c r="P153" s="119"/>
      <c r="Q153" s="119"/>
      <c r="R153" s="119"/>
      <c r="S153" s="119"/>
      <c r="T153" s="119"/>
      <c r="U153" s="119"/>
      <c r="V153" s="119"/>
      <c r="W153" s="119"/>
      <c r="X153" s="119"/>
      <c r="Y153" s="119"/>
    </row>
    <row r="154" spans="1:25" ht="27.75" customHeight="1" x14ac:dyDescent="0.25">
      <c r="A154" s="98">
        <v>3</v>
      </c>
      <c r="B154" s="206" t="s">
        <v>254</v>
      </c>
      <c r="C154" s="79" t="s">
        <v>253</v>
      </c>
      <c r="D154" s="116">
        <v>304000</v>
      </c>
      <c r="E154" s="67">
        <v>132020</v>
      </c>
      <c r="F154" s="17"/>
      <c r="G154" s="17"/>
      <c r="H154" s="137"/>
      <c r="I154" s="137"/>
      <c r="J154" s="137"/>
      <c r="K154" s="137"/>
      <c r="L154" s="137"/>
      <c r="M154" s="137"/>
      <c r="N154" s="137"/>
      <c r="O154" s="137"/>
      <c r="P154" s="137"/>
      <c r="Q154" s="137"/>
      <c r="R154" s="137"/>
      <c r="S154" s="137"/>
      <c r="T154" s="137"/>
      <c r="U154" s="137"/>
      <c r="V154" s="137"/>
      <c r="W154" s="137"/>
      <c r="X154" s="137"/>
      <c r="Y154" s="137"/>
    </row>
    <row r="155" spans="1:25" s="155" customFormat="1" ht="48.75" customHeight="1" x14ac:dyDescent="0.25">
      <c r="A155" s="98">
        <v>4</v>
      </c>
      <c r="B155" s="164" t="s">
        <v>304</v>
      </c>
      <c r="C155" s="207" t="s">
        <v>364</v>
      </c>
      <c r="D155" s="116">
        <v>1409000</v>
      </c>
      <c r="E155" s="67">
        <v>18850</v>
      </c>
      <c r="F155" s="17"/>
      <c r="G155" s="17"/>
    </row>
    <row r="156" spans="1:25" ht="18.75" customHeight="1" x14ac:dyDescent="0.25">
      <c r="A156" s="98"/>
      <c r="B156" s="164"/>
      <c r="C156" s="73" t="s">
        <v>84</v>
      </c>
      <c r="D156" s="72">
        <f>SUM(D158,D159,D162)</f>
        <v>2525000</v>
      </c>
      <c r="E156" s="72">
        <f>SUM(E158,E159)</f>
        <v>2788894</v>
      </c>
      <c r="F156" s="17"/>
      <c r="G156" s="17"/>
    </row>
    <row r="157" spans="1:25" ht="15.75" x14ac:dyDescent="0.25">
      <c r="A157" s="98"/>
      <c r="B157" s="164"/>
      <c r="C157" s="98"/>
      <c r="D157" s="72"/>
      <c r="E157" s="72">
        <v>17850</v>
      </c>
      <c r="F157" s="17"/>
      <c r="G157" s="17"/>
      <c r="H157" s="147"/>
      <c r="I157" s="147"/>
      <c r="J157" s="147"/>
      <c r="K157" s="147"/>
      <c r="L157" s="147"/>
      <c r="M157" s="147"/>
      <c r="N157" s="147"/>
      <c r="O157" s="147"/>
      <c r="P157" s="147"/>
      <c r="Q157" s="147"/>
      <c r="R157" s="147"/>
      <c r="S157" s="147"/>
      <c r="T157" s="147"/>
      <c r="U157" s="147"/>
      <c r="V157" s="147"/>
      <c r="W157" s="147"/>
      <c r="X157" s="147"/>
      <c r="Y157" s="147"/>
    </row>
    <row r="158" spans="1:25" s="103" customFormat="1" ht="30.75" customHeight="1" x14ac:dyDescent="0.25">
      <c r="A158" s="185">
        <v>1</v>
      </c>
      <c r="B158" s="208" t="s">
        <v>353</v>
      </c>
      <c r="C158" s="79" t="s">
        <v>352</v>
      </c>
      <c r="D158" s="72">
        <v>16000</v>
      </c>
      <c r="E158" s="116">
        <v>15000</v>
      </c>
      <c r="F158" s="17"/>
      <c r="G158" s="17"/>
      <c r="H158"/>
      <c r="I158"/>
      <c r="J158"/>
      <c r="K158"/>
      <c r="L158"/>
      <c r="M158"/>
      <c r="N158"/>
      <c r="O158"/>
      <c r="P158"/>
      <c r="Q158"/>
      <c r="R158"/>
      <c r="S158"/>
      <c r="T158"/>
      <c r="U158"/>
      <c r="V158"/>
      <c r="W158"/>
      <c r="X158"/>
      <c r="Y158"/>
    </row>
    <row r="159" spans="1:25" ht="15.75" x14ac:dyDescent="0.25">
      <c r="A159" s="273">
        <v>2</v>
      </c>
      <c r="B159" s="292" t="s">
        <v>108</v>
      </c>
      <c r="C159" s="209"/>
      <c r="D159" s="72">
        <f>SUM(D160:D161)</f>
        <v>2269000</v>
      </c>
      <c r="E159" s="72">
        <f>SUM(E160:E161)</f>
        <v>2773894</v>
      </c>
      <c r="F159" s="17"/>
      <c r="G159" s="17"/>
    </row>
    <row r="160" spans="1:25" ht="25.5" customHeight="1" x14ac:dyDescent="0.25">
      <c r="A160" s="299"/>
      <c r="B160" s="349"/>
      <c r="C160" s="210" t="s">
        <v>138</v>
      </c>
      <c r="D160" s="116">
        <v>1949000</v>
      </c>
      <c r="E160" s="67">
        <v>487130</v>
      </c>
      <c r="F160" s="17"/>
      <c r="G160" s="17"/>
    </row>
    <row r="161" spans="1:25" ht="30.75" customHeight="1" x14ac:dyDescent="0.25">
      <c r="A161" s="300"/>
      <c r="B161" s="349"/>
      <c r="C161" s="209" t="s">
        <v>279</v>
      </c>
      <c r="D161" s="116">
        <v>320000</v>
      </c>
      <c r="E161" s="67">
        <v>2286764</v>
      </c>
      <c r="F161" s="17"/>
      <c r="G161" s="17"/>
    </row>
    <row r="162" spans="1:25" s="148" customFormat="1" ht="33.75" customHeight="1" x14ac:dyDescent="0.25">
      <c r="A162" s="185">
        <v>3</v>
      </c>
      <c r="B162" s="211" t="s">
        <v>269</v>
      </c>
      <c r="C162" s="79" t="s">
        <v>270</v>
      </c>
      <c r="D162" s="72">
        <v>240000</v>
      </c>
      <c r="E162" s="116"/>
      <c r="F162" s="17"/>
      <c r="G162" s="17"/>
    </row>
    <row r="163" spans="1:25" s="103" customFormat="1" ht="18.75" customHeight="1" thickBot="1" x14ac:dyDescent="0.3">
      <c r="A163" s="53" t="s">
        <v>29</v>
      </c>
      <c r="B163" s="54"/>
      <c r="C163" s="55"/>
      <c r="D163" s="33">
        <f>SUM(D133,D156)</f>
        <v>4894000</v>
      </c>
      <c r="E163" s="33">
        <f>SUM(E133,E156)</f>
        <v>3380389</v>
      </c>
      <c r="F163" s="17"/>
      <c r="G163" s="17"/>
      <c r="H163"/>
      <c r="I163"/>
      <c r="J163"/>
      <c r="K163"/>
      <c r="L163"/>
      <c r="M163"/>
      <c r="N163"/>
      <c r="O163"/>
      <c r="P163"/>
      <c r="Q163"/>
      <c r="R163"/>
      <c r="S163"/>
      <c r="T163"/>
      <c r="U163"/>
      <c r="V163"/>
      <c r="W163"/>
      <c r="X163"/>
      <c r="Y163"/>
    </row>
    <row r="164" spans="1:25" s="107" customFormat="1" ht="28.5" customHeight="1" thickBot="1" x14ac:dyDescent="0.3">
      <c r="A164" s="1" t="s">
        <v>75</v>
      </c>
      <c r="B164" s="39" t="s">
        <v>157</v>
      </c>
      <c r="C164" s="17"/>
      <c r="D164" s="131">
        <f>SUM(D183)</f>
        <v>1052000</v>
      </c>
      <c r="E164" s="131">
        <f>SUM(E183)</f>
        <v>918687</v>
      </c>
      <c r="F164" s="17"/>
      <c r="G164" s="17"/>
      <c r="H164"/>
      <c r="I164"/>
      <c r="J164"/>
      <c r="K164"/>
      <c r="L164"/>
      <c r="M164"/>
      <c r="N164"/>
      <c r="O164"/>
      <c r="P164"/>
      <c r="Q164"/>
      <c r="R164"/>
      <c r="S164"/>
      <c r="T164"/>
      <c r="U164"/>
      <c r="V164"/>
      <c r="W164"/>
      <c r="X164"/>
      <c r="Y164"/>
    </row>
    <row r="165" spans="1:25" s="103" customFormat="1" ht="47.25" x14ac:dyDescent="0.25">
      <c r="A165" s="50" t="s">
        <v>22</v>
      </c>
      <c r="B165" s="23" t="s">
        <v>23</v>
      </c>
      <c r="C165" s="23" t="s">
        <v>24</v>
      </c>
      <c r="D165" s="23" t="s">
        <v>274</v>
      </c>
      <c r="E165" s="23" t="s">
        <v>275</v>
      </c>
      <c r="F165"/>
      <c r="G165"/>
      <c r="H165"/>
      <c r="I165"/>
      <c r="J165"/>
      <c r="K165"/>
      <c r="L165"/>
      <c r="M165"/>
      <c r="N165"/>
      <c r="O165"/>
      <c r="P165"/>
      <c r="Q165"/>
      <c r="R165"/>
      <c r="S165"/>
      <c r="T165"/>
      <c r="U165"/>
      <c r="V165"/>
      <c r="W165"/>
      <c r="X165"/>
      <c r="Y165"/>
    </row>
    <row r="166" spans="1:25" s="115" customFormat="1" ht="21" customHeight="1" x14ac:dyDescent="0.25">
      <c r="A166" s="125"/>
      <c r="B166" s="348" t="s">
        <v>184</v>
      </c>
      <c r="C166" s="348"/>
      <c r="D166" s="124">
        <f>SUM(D167:D170)</f>
        <v>145000</v>
      </c>
      <c r="E166" s="212">
        <f>SUM(E167:E169)</f>
        <v>130912</v>
      </c>
      <c r="F166" s="103"/>
      <c r="G166" s="103"/>
      <c r="H166" s="103"/>
      <c r="I166" s="103"/>
      <c r="J166" s="103"/>
      <c r="K166" s="103"/>
      <c r="L166" s="103"/>
      <c r="M166" s="103"/>
      <c r="N166" s="103"/>
      <c r="O166" s="103"/>
      <c r="P166" s="103"/>
      <c r="Q166" s="103"/>
      <c r="R166" s="103"/>
      <c r="S166" s="103"/>
      <c r="T166" s="103"/>
      <c r="U166" s="103"/>
      <c r="V166" s="103"/>
      <c r="W166" s="103"/>
      <c r="X166" s="103"/>
      <c r="Y166" s="103"/>
    </row>
    <row r="167" spans="1:25" ht="53.25" customHeight="1" x14ac:dyDescent="0.25">
      <c r="A167" s="185">
        <v>1</v>
      </c>
      <c r="B167" s="187" t="s">
        <v>25</v>
      </c>
      <c r="C167" s="98" t="s">
        <v>339</v>
      </c>
      <c r="D167" s="69">
        <v>128000</v>
      </c>
      <c r="E167" s="69">
        <v>122912</v>
      </c>
    </row>
    <row r="168" spans="1:25" ht="40.5" customHeight="1" x14ac:dyDescent="0.25">
      <c r="A168" s="185">
        <v>2</v>
      </c>
      <c r="B168" s="213" t="s">
        <v>109</v>
      </c>
      <c r="C168" s="98" t="s">
        <v>217</v>
      </c>
      <c r="D168" s="69">
        <v>2000</v>
      </c>
      <c r="E168" s="69">
        <v>0</v>
      </c>
    </row>
    <row r="169" spans="1:25" s="115" customFormat="1" ht="26.25" customHeight="1" x14ac:dyDescent="0.25">
      <c r="A169" s="185">
        <v>3</v>
      </c>
      <c r="B169" s="208" t="s">
        <v>110</v>
      </c>
      <c r="C169" s="109"/>
      <c r="D169" s="69"/>
      <c r="E169" s="69">
        <v>8000</v>
      </c>
      <c r="F169"/>
      <c r="G169"/>
      <c r="H169"/>
      <c r="I169"/>
      <c r="J169"/>
      <c r="K169"/>
      <c r="L169"/>
      <c r="M169"/>
      <c r="N169"/>
      <c r="O169"/>
      <c r="P169"/>
      <c r="Q169"/>
      <c r="R169"/>
      <c r="S169"/>
      <c r="T169"/>
      <c r="U169"/>
      <c r="V169"/>
      <c r="W169"/>
      <c r="X169"/>
      <c r="Y169"/>
    </row>
    <row r="170" spans="1:25" ht="32.25" customHeight="1" x14ac:dyDescent="0.25">
      <c r="A170" s="41">
        <v>4</v>
      </c>
      <c r="B170" s="114" t="s">
        <v>141</v>
      </c>
      <c r="C170" s="109" t="s">
        <v>216</v>
      </c>
      <c r="D170" s="116">
        <v>15000</v>
      </c>
      <c r="E170" s="116" t="s">
        <v>199</v>
      </c>
      <c r="F170" s="123"/>
      <c r="G170" s="123"/>
      <c r="H170" s="123"/>
      <c r="I170" s="123"/>
      <c r="J170" s="123"/>
      <c r="K170" s="123"/>
      <c r="L170" s="123"/>
      <c r="M170" s="123"/>
      <c r="N170" s="123"/>
      <c r="O170" s="123"/>
      <c r="P170" s="123"/>
      <c r="Q170" s="123"/>
      <c r="R170" s="123"/>
      <c r="S170" s="123"/>
      <c r="T170" s="123"/>
      <c r="U170" s="123"/>
      <c r="V170" s="123"/>
      <c r="W170" s="123"/>
      <c r="X170" s="123"/>
      <c r="Y170" s="123"/>
    </row>
    <row r="171" spans="1:25" s="103" customFormat="1" ht="38.25" customHeight="1" x14ac:dyDescent="0.25">
      <c r="A171" s="185"/>
      <c r="B171" s="348" t="s">
        <v>325</v>
      </c>
      <c r="C171" s="348"/>
      <c r="D171" s="214">
        <f>SUM(D172)</f>
        <v>882000</v>
      </c>
      <c r="E171" s="214">
        <f>SUM(E172)</f>
        <v>787775</v>
      </c>
    </row>
    <row r="172" spans="1:25" s="103" customFormat="1" ht="21.75" customHeight="1" x14ac:dyDescent="0.25">
      <c r="A172" s="361">
        <v>1</v>
      </c>
      <c r="B172" s="191"/>
      <c r="C172" s="71" t="s">
        <v>30</v>
      </c>
      <c r="D172" s="106">
        <f>SUM(D173:D181)</f>
        <v>882000</v>
      </c>
      <c r="E172" s="106">
        <f>SUM(E173:E181)</f>
        <v>787775</v>
      </c>
    </row>
    <row r="173" spans="1:25" ht="15.75" customHeight="1" x14ac:dyDescent="0.25">
      <c r="A173" s="362"/>
      <c r="B173" s="271" t="s">
        <v>258</v>
      </c>
      <c r="C173" s="109" t="s">
        <v>130</v>
      </c>
      <c r="D173" s="116">
        <v>2000</v>
      </c>
      <c r="E173" s="116">
        <v>1701</v>
      </c>
      <c r="F173" s="107"/>
      <c r="G173" s="107"/>
      <c r="H173" s="107"/>
      <c r="I173" s="107"/>
      <c r="J173" s="107"/>
      <c r="K173" s="107"/>
      <c r="L173" s="107"/>
      <c r="M173" s="107"/>
      <c r="N173" s="107"/>
      <c r="O173" s="107"/>
      <c r="P173" s="107"/>
      <c r="Q173" s="107"/>
      <c r="R173" s="107"/>
      <c r="S173" s="107"/>
      <c r="T173" s="107"/>
      <c r="U173" s="107"/>
      <c r="V173" s="107"/>
      <c r="W173" s="107"/>
      <c r="X173" s="107"/>
      <c r="Y173" s="107"/>
    </row>
    <row r="174" spans="1:25" ht="13.5" customHeight="1" x14ac:dyDescent="0.25">
      <c r="A174" s="362"/>
      <c r="B174" s="271"/>
      <c r="C174" s="98" t="s">
        <v>99</v>
      </c>
      <c r="D174" s="116">
        <v>6000</v>
      </c>
      <c r="E174" s="116">
        <v>4444</v>
      </c>
      <c r="F174" s="103"/>
      <c r="G174" s="103"/>
      <c r="H174" s="103"/>
      <c r="I174" s="103"/>
      <c r="J174" s="103"/>
      <c r="K174" s="103"/>
      <c r="L174" s="103"/>
      <c r="M174" s="103"/>
      <c r="N174" s="103"/>
      <c r="O174" s="103"/>
      <c r="P174" s="103"/>
      <c r="Q174" s="103"/>
      <c r="R174" s="103"/>
      <c r="S174" s="103"/>
      <c r="T174" s="103"/>
      <c r="U174" s="103"/>
      <c r="V174" s="103"/>
      <c r="W174" s="103"/>
      <c r="X174" s="103"/>
      <c r="Y174" s="103"/>
    </row>
    <row r="175" spans="1:25" ht="14.25" customHeight="1" x14ac:dyDescent="0.25">
      <c r="A175" s="362"/>
      <c r="B175" s="271"/>
      <c r="C175" s="109" t="s">
        <v>191</v>
      </c>
      <c r="D175" s="116">
        <v>20000</v>
      </c>
      <c r="E175" s="116">
        <v>13806</v>
      </c>
      <c r="F175" s="115"/>
      <c r="G175" s="115"/>
      <c r="H175" s="115"/>
      <c r="I175" s="115"/>
      <c r="J175" s="115"/>
      <c r="K175" s="115"/>
      <c r="L175" s="115"/>
      <c r="M175" s="115"/>
      <c r="N175" s="115"/>
      <c r="O175" s="115"/>
      <c r="P175" s="115"/>
      <c r="Q175" s="115"/>
      <c r="R175" s="115"/>
      <c r="S175" s="115"/>
      <c r="T175" s="115"/>
      <c r="U175" s="115"/>
      <c r="V175" s="115"/>
      <c r="W175" s="115"/>
      <c r="X175" s="115"/>
      <c r="Y175" s="115"/>
    </row>
    <row r="176" spans="1:25" ht="15.75" x14ac:dyDescent="0.25">
      <c r="A176" s="362"/>
      <c r="B176" s="271"/>
      <c r="C176" s="98" t="s">
        <v>185</v>
      </c>
      <c r="D176" s="116">
        <v>2000</v>
      </c>
      <c r="E176" s="116">
        <v>1242</v>
      </c>
    </row>
    <row r="177" spans="1:25" ht="63.75" customHeight="1" x14ac:dyDescent="0.25">
      <c r="A177" s="362"/>
      <c r="B177" s="271"/>
      <c r="C177" s="98" t="s">
        <v>186</v>
      </c>
      <c r="D177" s="67">
        <v>30000</v>
      </c>
      <c r="E177" s="116">
        <v>40397</v>
      </c>
    </row>
    <row r="178" spans="1:25" s="108" customFormat="1" ht="18" customHeight="1" x14ac:dyDescent="0.25">
      <c r="A178" s="362"/>
      <c r="B178" s="271"/>
      <c r="C178" s="98" t="s">
        <v>70</v>
      </c>
      <c r="D178" s="67">
        <v>3000</v>
      </c>
      <c r="E178" s="116">
        <v>522</v>
      </c>
      <c r="F178" s="115"/>
      <c r="G178" s="115"/>
      <c r="H178" s="115"/>
      <c r="I178" s="115"/>
      <c r="J178" s="115"/>
      <c r="K178" s="115"/>
      <c r="L178" s="115"/>
      <c r="M178" s="115"/>
      <c r="N178" s="115"/>
      <c r="O178" s="115"/>
      <c r="P178" s="115"/>
      <c r="Q178" s="115"/>
      <c r="R178" s="115"/>
      <c r="S178" s="115"/>
      <c r="T178" s="115"/>
      <c r="U178" s="115"/>
      <c r="V178" s="115"/>
      <c r="W178" s="115"/>
      <c r="X178" s="115"/>
      <c r="Y178" s="115"/>
    </row>
    <row r="179" spans="1:25" ht="16.5" customHeight="1" x14ac:dyDescent="0.25">
      <c r="A179" s="362"/>
      <c r="B179" s="271"/>
      <c r="C179" s="98" t="s">
        <v>187</v>
      </c>
      <c r="D179" s="116">
        <v>14000</v>
      </c>
      <c r="E179" s="116">
        <v>14252</v>
      </c>
    </row>
    <row r="180" spans="1:25" ht="15.75" x14ac:dyDescent="0.25">
      <c r="A180" s="362"/>
      <c r="B180" s="271"/>
      <c r="C180" s="98" t="s">
        <v>188</v>
      </c>
      <c r="D180" s="116">
        <v>5000</v>
      </c>
      <c r="E180" s="116">
        <v>8535</v>
      </c>
      <c r="F180" s="103"/>
      <c r="G180" s="103"/>
      <c r="H180" s="103"/>
      <c r="I180" s="103"/>
      <c r="J180" s="103"/>
      <c r="K180" s="103"/>
      <c r="L180" s="103"/>
      <c r="M180" s="103"/>
      <c r="N180" s="103"/>
      <c r="O180" s="103"/>
      <c r="P180" s="103"/>
      <c r="Q180" s="103"/>
      <c r="R180" s="103"/>
      <c r="S180" s="103"/>
      <c r="T180" s="103"/>
      <c r="U180" s="103"/>
      <c r="V180" s="103"/>
      <c r="W180" s="103"/>
      <c r="X180" s="103"/>
      <c r="Y180" s="103"/>
    </row>
    <row r="181" spans="1:25" ht="31.5" x14ac:dyDescent="0.25">
      <c r="A181" s="363"/>
      <c r="B181" s="271"/>
      <c r="C181" s="98" t="s">
        <v>189</v>
      </c>
      <c r="D181" s="116">
        <v>800000</v>
      </c>
      <c r="E181" s="116">
        <v>702876</v>
      </c>
      <c r="F181" s="103"/>
      <c r="G181" s="103"/>
      <c r="H181" s="103"/>
      <c r="I181" s="103"/>
      <c r="J181" s="103"/>
      <c r="K181" s="103"/>
      <c r="L181" s="103"/>
      <c r="M181" s="103"/>
      <c r="N181" s="103"/>
      <c r="O181" s="103"/>
      <c r="P181" s="103"/>
      <c r="Q181" s="103"/>
      <c r="R181" s="103"/>
      <c r="S181" s="103"/>
      <c r="T181" s="103"/>
      <c r="U181" s="103"/>
      <c r="V181" s="103"/>
      <c r="W181" s="103"/>
      <c r="X181" s="103"/>
      <c r="Y181" s="103"/>
    </row>
    <row r="182" spans="1:25" s="152" customFormat="1" ht="33" customHeight="1" x14ac:dyDescent="0.25">
      <c r="A182" s="238">
        <v>2</v>
      </c>
      <c r="B182" s="114" t="s">
        <v>141</v>
      </c>
      <c r="C182" s="220" t="s">
        <v>359</v>
      </c>
      <c r="D182" s="226">
        <v>25000</v>
      </c>
      <c r="E182" s="226"/>
    </row>
    <row r="183" spans="1:25" ht="20.25" customHeight="1" x14ac:dyDescent="0.25">
      <c r="A183" s="377" t="s">
        <v>29</v>
      </c>
      <c r="B183" s="377"/>
      <c r="C183" s="377"/>
      <c r="D183" s="113">
        <f>SUM(D166,D171,D182)</f>
        <v>1052000</v>
      </c>
      <c r="E183" s="113">
        <f>SUM(E166,E171)</f>
        <v>918687</v>
      </c>
    </row>
    <row r="184" spans="1:25" x14ac:dyDescent="0.25">
      <c r="A184" s="18"/>
      <c r="B184" s="18"/>
      <c r="C184" s="18"/>
      <c r="D184" s="18"/>
      <c r="E184" s="18"/>
      <c r="F184" s="18"/>
      <c r="G184" s="18"/>
    </row>
    <row r="185" spans="1:25" ht="18" customHeight="1" thickBot="1" x14ac:dyDescent="0.3">
      <c r="A185" s="129" t="s">
        <v>213</v>
      </c>
      <c r="B185" s="129"/>
      <c r="C185" s="129"/>
      <c r="D185" s="130">
        <f>SUM(D212)</f>
        <v>558000</v>
      </c>
      <c r="E185" s="130">
        <f>SUM(E212)</f>
        <v>270405</v>
      </c>
      <c r="F185" s="17"/>
      <c r="G185" s="17"/>
    </row>
    <row r="186" spans="1:25" ht="51.75" customHeight="1" x14ac:dyDescent="0.25">
      <c r="A186" s="50" t="s">
        <v>22</v>
      </c>
      <c r="B186" s="23" t="s">
        <v>23</v>
      </c>
      <c r="C186" s="23" t="s">
        <v>24</v>
      </c>
      <c r="D186" s="23" t="s">
        <v>274</v>
      </c>
      <c r="E186" s="23" t="s">
        <v>275</v>
      </c>
      <c r="F186" s="17"/>
      <c r="G186" s="17"/>
    </row>
    <row r="187" spans="1:25" s="99" customFormat="1" ht="24" customHeight="1" x14ac:dyDescent="0.25">
      <c r="A187" s="41"/>
      <c r="B187" s="191"/>
      <c r="C187" s="82" t="s">
        <v>33</v>
      </c>
      <c r="D187" s="74">
        <f>SUM(D188,D189,D194)</f>
        <v>113000</v>
      </c>
      <c r="E187" s="74">
        <f>SUM(E188,E189,E194)</f>
        <v>72970</v>
      </c>
      <c r="F187" s="17"/>
      <c r="G187" s="17"/>
      <c r="H187"/>
      <c r="I187"/>
      <c r="J187"/>
      <c r="K187"/>
      <c r="L187"/>
      <c r="M187"/>
      <c r="N187"/>
      <c r="O187"/>
      <c r="P187"/>
      <c r="Q187"/>
      <c r="R187"/>
      <c r="S187"/>
      <c r="T187"/>
      <c r="U187"/>
      <c r="V187"/>
      <c r="W187"/>
      <c r="X187"/>
      <c r="Y187"/>
    </row>
    <row r="188" spans="1:25" ht="47.25" x14ac:dyDescent="0.25">
      <c r="A188" s="185">
        <v>1</v>
      </c>
      <c r="B188" s="187" t="s">
        <v>25</v>
      </c>
      <c r="C188" s="98" t="s">
        <v>338</v>
      </c>
      <c r="D188" s="69">
        <v>60000</v>
      </c>
      <c r="E188" s="69">
        <v>56399</v>
      </c>
      <c r="F188" s="17"/>
      <c r="G188" s="17"/>
      <c r="H188" s="108"/>
      <c r="I188" s="108"/>
      <c r="J188" s="108"/>
      <c r="K188" s="108"/>
      <c r="L188" s="108"/>
      <c r="M188" s="108"/>
      <c r="N188" s="108"/>
      <c r="O188" s="108"/>
      <c r="P188" s="108"/>
      <c r="Q188" s="108"/>
      <c r="R188" s="108"/>
      <c r="S188" s="108"/>
      <c r="T188" s="108"/>
      <c r="U188" s="108"/>
      <c r="V188" s="108"/>
      <c r="W188" s="108"/>
      <c r="X188" s="108"/>
      <c r="Y188" s="108"/>
    </row>
    <row r="189" spans="1:25" ht="15.75" x14ac:dyDescent="0.25">
      <c r="A189" s="272">
        <v>2</v>
      </c>
      <c r="B189" s="271" t="s">
        <v>112</v>
      </c>
      <c r="C189" s="71" t="s">
        <v>30</v>
      </c>
      <c r="D189" s="72">
        <f>SUM(D190:D193)</f>
        <v>53000</v>
      </c>
      <c r="E189" s="72">
        <f>SUM(E190:E193)</f>
        <v>16571</v>
      </c>
      <c r="F189" s="17"/>
      <c r="G189" s="17"/>
    </row>
    <row r="190" spans="1:25" ht="15.75" x14ac:dyDescent="0.25">
      <c r="A190" s="272"/>
      <c r="B190" s="271"/>
      <c r="C190" s="98" t="s">
        <v>99</v>
      </c>
      <c r="D190" s="116">
        <v>1000</v>
      </c>
      <c r="E190" s="116">
        <v>491</v>
      </c>
      <c r="F190" s="17"/>
      <c r="G190" s="17"/>
    </row>
    <row r="191" spans="1:25" ht="18.75" customHeight="1" x14ac:dyDescent="0.25">
      <c r="A191" s="272"/>
      <c r="B191" s="271"/>
      <c r="C191" s="98" t="s">
        <v>243</v>
      </c>
      <c r="D191" s="116">
        <v>14000</v>
      </c>
      <c r="E191" s="116">
        <v>8300</v>
      </c>
      <c r="F191" s="17"/>
      <c r="G191" s="17"/>
    </row>
    <row r="192" spans="1:25" ht="64.5" customHeight="1" x14ac:dyDescent="0.25">
      <c r="A192" s="272"/>
      <c r="B192" s="271"/>
      <c r="C192" s="98" t="s">
        <v>280</v>
      </c>
      <c r="D192" s="67">
        <v>8000</v>
      </c>
      <c r="E192" s="116">
        <v>2749</v>
      </c>
      <c r="F192" s="17"/>
      <c r="G192" s="17"/>
    </row>
    <row r="193" spans="1:25" ht="34.5" customHeight="1" x14ac:dyDescent="0.25">
      <c r="A193" s="272"/>
      <c r="B193" s="271"/>
      <c r="C193" s="98" t="s">
        <v>143</v>
      </c>
      <c r="D193" s="116">
        <v>30000</v>
      </c>
      <c r="E193" s="116">
        <v>5031</v>
      </c>
      <c r="F193" s="17"/>
      <c r="G193" s="17"/>
    </row>
    <row r="194" spans="1:25" ht="31.5" x14ac:dyDescent="0.25">
      <c r="A194" s="41">
        <v>3</v>
      </c>
      <c r="B194" s="114" t="s">
        <v>141</v>
      </c>
      <c r="C194" s="98"/>
      <c r="D194" s="116"/>
      <c r="E194" s="116">
        <v>0</v>
      </c>
      <c r="F194" s="17"/>
      <c r="G194" s="17"/>
      <c r="H194" s="99"/>
      <c r="I194" s="99"/>
      <c r="J194" s="99"/>
      <c r="K194" s="99"/>
      <c r="L194" s="99"/>
      <c r="M194" s="99"/>
      <c r="N194" s="99"/>
      <c r="O194" s="99"/>
      <c r="P194" s="99"/>
      <c r="Q194" s="99"/>
      <c r="R194" s="99"/>
      <c r="S194" s="99"/>
      <c r="T194" s="99"/>
      <c r="U194" s="99"/>
      <c r="V194" s="99"/>
      <c r="W194" s="99"/>
      <c r="X194" s="99"/>
      <c r="Y194" s="99"/>
    </row>
    <row r="195" spans="1:25" ht="24" customHeight="1" x14ac:dyDescent="0.25">
      <c r="A195" s="273"/>
      <c r="B195" s="278"/>
      <c r="C195" s="82" t="s">
        <v>34</v>
      </c>
      <c r="D195" s="74">
        <f>SUM(D196,D199)</f>
        <v>21000</v>
      </c>
      <c r="E195" s="74">
        <f>SUM(E196,E199)</f>
        <v>16936</v>
      </c>
      <c r="F195" s="17"/>
      <c r="G195" s="17"/>
    </row>
    <row r="196" spans="1:25" ht="15.75" customHeight="1" x14ac:dyDescent="0.25">
      <c r="A196" s="300"/>
      <c r="B196" s="278"/>
      <c r="C196" s="71" t="s">
        <v>30</v>
      </c>
      <c r="D196" s="72">
        <f>SUM(D197:D198)</f>
        <v>16000</v>
      </c>
      <c r="E196" s="72">
        <f>SUM(E197,E198)</f>
        <v>11936</v>
      </c>
      <c r="F196" s="17"/>
      <c r="G196" s="17"/>
    </row>
    <row r="197" spans="1:25" ht="47.25" x14ac:dyDescent="0.25">
      <c r="A197" s="270">
        <v>1</v>
      </c>
      <c r="B197" s="278" t="s">
        <v>112</v>
      </c>
      <c r="C197" s="159" t="s">
        <v>197</v>
      </c>
      <c r="D197" s="116">
        <v>13000</v>
      </c>
      <c r="E197" s="116">
        <v>10845</v>
      </c>
      <c r="F197" s="17"/>
      <c r="G197" s="17"/>
    </row>
    <row r="198" spans="1:25" ht="17.25" customHeight="1" x14ac:dyDescent="0.25">
      <c r="A198" s="270"/>
      <c r="B198" s="278"/>
      <c r="C198" s="159" t="s">
        <v>281</v>
      </c>
      <c r="D198" s="116">
        <v>3000</v>
      </c>
      <c r="E198" s="116">
        <v>1091</v>
      </c>
      <c r="F198" s="17"/>
      <c r="G198" s="17"/>
    </row>
    <row r="199" spans="1:25" x14ac:dyDescent="0.25">
      <c r="A199" s="272">
        <v>2</v>
      </c>
      <c r="B199" s="350" t="s">
        <v>103</v>
      </c>
      <c r="C199" s="290" t="s">
        <v>114</v>
      </c>
      <c r="D199" s="352">
        <v>5000</v>
      </c>
      <c r="E199" s="353">
        <v>5000</v>
      </c>
      <c r="F199" s="17"/>
      <c r="G199" s="17"/>
    </row>
    <row r="200" spans="1:25" ht="21.75" customHeight="1" x14ac:dyDescent="0.25">
      <c r="A200" s="272"/>
      <c r="B200" s="350"/>
      <c r="C200" s="290"/>
      <c r="D200" s="352"/>
      <c r="E200" s="353"/>
      <c r="F200" s="17"/>
      <c r="G200" s="17"/>
    </row>
    <row r="201" spans="1:25" ht="36.75" customHeight="1" x14ac:dyDescent="0.25">
      <c r="A201" s="157"/>
      <c r="B201" s="191"/>
      <c r="C201" s="82" t="s">
        <v>35</v>
      </c>
      <c r="D201" s="74">
        <f>SUM(D202:D203)</f>
        <v>51000</v>
      </c>
      <c r="E201" s="74">
        <f>SUM(E202:E203)</f>
        <v>44194</v>
      </c>
      <c r="F201" s="17"/>
      <c r="G201" s="17"/>
    </row>
    <row r="202" spans="1:25" ht="19.5" customHeight="1" x14ac:dyDescent="0.25">
      <c r="A202" s="272">
        <v>1</v>
      </c>
      <c r="B202" s="271" t="s">
        <v>111</v>
      </c>
      <c r="C202" s="159" t="s">
        <v>113</v>
      </c>
      <c r="D202" s="116">
        <v>11000</v>
      </c>
      <c r="E202" s="116">
        <v>7977</v>
      </c>
      <c r="F202" s="17"/>
      <c r="G202" s="17"/>
    </row>
    <row r="203" spans="1:25" ht="51.75" customHeight="1" x14ac:dyDescent="0.25">
      <c r="A203" s="272"/>
      <c r="B203" s="271"/>
      <c r="C203" s="159" t="s">
        <v>242</v>
      </c>
      <c r="D203" s="116">
        <v>40000</v>
      </c>
      <c r="E203" s="116">
        <v>36217</v>
      </c>
      <c r="F203" s="17"/>
      <c r="G203" s="17"/>
    </row>
    <row r="204" spans="1:25" ht="30" customHeight="1" x14ac:dyDescent="0.25">
      <c r="A204" s="272">
        <v>1</v>
      </c>
      <c r="B204" s="364" t="s">
        <v>27</v>
      </c>
      <c r="C204" s="82" t="s">
        <v>36</v>
      </c>
      <c r="D204" s="74">
        <f>SUM(D205:D205)</f>
        <v>68000</v>
      </c>
      <c r="E204" s="74">
        <f>SUM(E205:E205)</f>
        <v>52000</v>
      </c>
      <c r="F204" s="17"/>
      <c r="G204" s="17"/>
    </row>
    <row r="205" spans="1:25" ht="45.75" customHeight="1" x14ac:dyDescent="0.25">
      <c r="A205" s="272"/>
      <c r="B205" s="364"/>
      <c r="C205" s="109" t="s">
        <v>241</v>
      </c>
      <c r="D205" s="116">
        <v>68000</v>
      </c>
      <c r="E205" s="116">
        <v>52000</v>
      </c>
      <c r="F205" s="17"/>
      <c r="G205" s="17"/>
    </row>
    <row r="206" spans="1:25" ht="28.5" customHeight="1" x14ac:dyDescent="0.25">
      <c r="A206" s="157"/>
      <c r="B206" s="187"/>
      <c r="C206" s="215" t="s">
        <v>37</v>
      </c>
      <c r="D206" s="74">
        <f>SUM(D207,D210,D211)</f>
        <v>305000</v>
      </c>
      <c r="E206" s="74">
        <f>SUM(E207,E210,E211)</f>
        <v>84305</v>
      </c>
      <c r="F206" s="17"/>
      <c r="G206" s="17"/>
    </row>
    <row r="207" spans="1:25" ht="16.5" customHeight="1" x14ac:dyDescent="0.25">
      <c r="A207" s="272">
        <v>1</v>
      </c>
      <c r="B207" s="271" t="s">
        <v>112</v>
      </c>
      <c r="C207" s="71" t="s">
        <v>30</v>
      </c>
      <c r="D207" s="72">
        <f>SUM(D208:D209)</f>
        <v>255000</v>
      </c>
      <c r="E207" s="72">
        <f>SUM(E208:E209)</f>
        <v>42105</v>
      </c>
      <c r="F207" s="17"/>
      <c r="G207" s="17"/>
    </row>
    <row r="208" spans="1:25" ht="15" customHeight="1" x14ac:dyDescent="0.25">
      <c r="A208" s="272"/>
      <c r="B208" s="271"/>
      <c r="C208" s="98" t="s">
        <v>192</v>
      </c>
      <c r="D208" s="116">
        <v>5000</v>
      </c>
      <c r="E208" s="116"/>
      <c r="F208" s="17"/>
      <c r="G208" s="17"/>
    </row>
    <row r="209" spans="1:24" ht="117.75" customHeight="1" x14ac:dyDescent="0.25">
      <c r="A209" s="272"/>
      <c r="B209" s="271"/>
      <c r="C209" s="98" t="s">
        <v>366</v>
      </c>
      <c r="D209" s="116">
        <v>250000</v>
      </c>
      <c r="E209" s="116">
        <v>42105</v>
      </c>
      <c r="F209" s="17"/>
      <c r="G209" s="17"/>
    </row>
    <row r="210" spans="1:24" ht="47.25" x14ac:dyDescent="0.25">
      <c r="A210" s="185">
        <v>2</v>
      </c>
      <c r="B210" s="188" t="s">
        <v>115</v>
      </c>
      <c r="C210" s="41" t="s">
        <v>247</v>
      </c>
      <c r="D210" s="72">
        <v>50000</v>
      </c>
      <c r="E210" s="72">
        <v>42200</v>
      </c>
      <c r="F210" s="17"/>
      <c r="G210" s="17"/>
    </row>
    <row r="211" spans="1:24" ht="15.75" x14ac:dyDescent="0.25">
      <c r="A211" s="185"/>
      <c r="B211" s="188"/>
      <c r="C211" s="98"/>
      <c r="D211" s="72"/>
      <c r="E211" s="72"/>
      <c r="F211" s="17"/>
      <c r="G211" s="17"/>
    </row>
    <row r="212" spans="1:24" ht="22.5" customHeight="1" thickBot="1" x14ac:dyDescent="0.3">
      <c r="A212" s="274" t="s">
        <v>29</v>
      </c>
      <c r="B212" s="275"/>
      <c r="C212" s="360"/>
      <c r="D212" s="33">
        <f>SUM(D187,D195,D201,D204,D206)</f>
        <v>558000</v>
      </c>
      <c r="E212" s="33">
        <f>SUM(E187,E195,E201,E204,E206)</f>
        <v>270405</v>
      </c>
      <c r="F212" s="17"/>
      <c r="G212" s="17"/>
    </row>
    <row r="213" spans="1:24" ht="30" customHeight="1" thickBot="1" x14ac:dyDescent="0.3">
      <c r="A213" s="126" t="s">
        <v>212</v>
      </c>
      <c r="B213" s="126"/>
      <c r="C213" s="126"/>
      <c r="D213" s="127">
        <f>SUM(D226)</f>
        <v>1623000</v>
      </c>
      <c r="E213" s="127">
        <f>SUM(E226)</f>
        <v>1733076</v>
      </c>
      <c r="F213" s="17"/>
      <c r="G213" s="17"/>
    </row>
    <row r="214" spans="1:24" ht="53.25" customHeight="1" x14ac:dyDescent="0.25">
      <c r="A214" s="50" t="s">
        <v>38</v>
      </c>
      <c r="B214" s="23" t="s">
        <v>23</v>
      </c>
      <c r="C214" s="23" t="s">
        <v>24</v>
      </c>
      <c r="D214" s="23" t="s">
        <v>274</v>
      </c>
      <c r="E214" s="23" t="s">
        <v>275</v>
      </c>
      <c r="F214" s="17"/>
      <c r="G214" s="17"/>
    </row>
    <row r="215" spans="1:24" ht="30.75" customHeight="1" x14ac:dyDescent="0.25">
      <c r="A215" s="193"/>
      <c r="B215" s="194"/>
      <c r="C215" s="81" t="s">
        <v>82</v>
      </c>
      <c r="D215" s="51">
        <f>SUM(D216,D217)</f>
        <v>1520000</v>
      </c>
      <c r="E215" s="51">
        <f>SUM(E216,E217)</f>
        <v>1380539</v>
      </c>
      <c r="F215" s="17"/>
      <c r="G215" s="17"/>
    </row>
    <row r="216" spans="1:24" ht="52.5" customHeight="1" x14ac:dyDescent="0.25">
      <c r="A216" s="193">
        <v>1</v>
      </c>
      <c r="B216" s="195" t="s">
        <v>117</v>
      </c>
      <c r="C216" s="196" t="s">
        <v>124</v>
      </c>
      <c r="D216" s="197">
        <v>1080000</v>
      </c>
      <c r="E216" s="197">
        <v>985493</v>
      </c>
      <c r="F216" s="17"/>
      <c r="G216" s="17"/>
    </row>
    <row r="217" spans="1:24" ht="16.5" customHeight="1" x14ac:dyDescent="0.25">
      <c r="A217" s="41">
        <v>2</v>
      </c>
      <c r="B217" s="188" t="s">
        <v>118</v>
      </c>
      <c r="C217" s="98" t="s">
        <v>39</v>
      </c>
      <c r="D217" s="67">
        <v>440000</v>
      </c>
      <c r="E217" s="67">
        <v>395046</v>
      </c>
      <c r="F217" s="17"/>
      <c r="G217" s="17"/>
    </row>
    <row r="218" spans="1:24" ht="17.25" customHeight="1" x14ac:dyDescent="0.25">
      <c r="A218" s="41"/>
      <c r="B218" s="198"/>
      <c r="C218" s="239" t="s">
        <v>81</v>
      </c>
      <c r="D218" s="49">
        <f>SUM(D219)</f>
        <v>70000</v>
      </c>
      <c r="E218" s="49">
        <f>SUM(E219)</f>
        <v>279760</v>
      </c>
      <c r="F218" s="17"/>
      <c r="G218" s="17"/>
    </row>
    <row r="219" spans="1:24" ht="30" customHeight="1" x14ac:dyDescent="0.25">
      <c r="A219" s="41">
        <v>3</v>
      </c>
      <c r="B219" s="199" t="s">
        <v>119</v>
      </c>
      <c r="C219" s="41" t="s">
        <v>240</v>
      </c>
      <c r="D219" s="200">
        <v>70000</v>
      </c>
      <c r="E219" s="104">
        <v>279760</v>
      </c>
      <c r="F219" s="17"/>
      <c r="G219" s="17"/>
    </row>
    <row r="220" spans="1:24" ht="50.25" customHeight="1" x14ac:dyDescent="0.25">
      <c r="A220" s="41"/>
      <c r="B220" s="198"/>
      <c r="C220" s="201" t="s">
        <v>40</v>
      </c>
      <c r="D220" s="202">
        <f>SUM(,D221,D222)</f>
        <v>33000</v>
      </c>
      <c r="E220" s="202">
        <f>SUM(,E221,E222)</f>
        <v>72777</v>
      </c>
      <c r="F220" s="17"/>
      <c r="G220" s="17"/>
    </row>
    <row r="221" spans="1:24" ht="34.5" customHeight="1" thickBot="1" x14ac:dyDescent="0.3">
      <c r="A221" s="41">
        <v>1</v>
      </c>
      <c r="B221" s="98" t="s">
        <v>95</v>
      </c>
      <c r="C221" s="98" t="s">
        <v>239</v>
      </c>
      <c r="D221" s="116">
        <v>5000</v>
      </c>
      <c r="E221" s="116">
        <v>2777</v>
      </c>
      <c r="F221" s="17"/>
      <c r="G221" s="17"/>
    </row>
    <row r="222" spans="1:24" ht="16.5" thickBot="1" x14ac:dyDescent="0.3">
      <c r="A222" s="41"/>
      <c r="B222" s="191"/>
      <c r="C222" s="71" t="s">
        <v>30</v>
      </c>
      <c r="D222" s="72">
        <f t="shared" ref="D222:X222" si="0">SUM(D223:D225)</f>
        <v>28000</v>
      </c>
      <c r="E222" s="72">
        <f t="shared" si="0"/>
        <v>70000</v>
      </c>
      <c r="F222" s="192">
        <f t="shared" si="0"/>
        <v>0</v>
      </c>
      <c r="G222" s="40">
        <f t="shared" si="0"/>
        <v>0</v>
      </c>
      <c r="H222" s="40">
        <f t="shared" si="0"/>
        <v>0</v>
      </c>
      <c r="I222" s="40">
        <f t="shared" si="0"/>
        <v>0</v>
      </c>
      <c r="J222" s="40">
        <f t="shared" si="0"/>
        <v>0</v>
      </c>
      <c r="K222" s="40">
        <f t="shared" si="0"/>
        <v>0</v>
      </c>
      <c r="L222" s="40">
        <f t="shared" si="0"/>
        <v>0</v>
      </c>
      <c r="M222" s="40">
        <f t="shared" si="0"/>
        <v>0</v>
      </c>
      <c r="N222" s="40">
        <f t="shared" si="0"/>
        <v>0</v>
      </c>
      <c r="O222" s="40">
        <f t="shared" si="0"/>
        <v>0</v>
      </c>
      <c r="P222" s="40">
        <f t="shared" si="0"/>
        <v>0</v>
      </c>
      <c r="Q222" s="40">
        <f t="shared" si="0"/>
        <v>0</v>
      </c>
      <c r="R222" s="40">
        <f t="shared" si="0"/>
        <v>0</v>
      </c>
      <c r="S222" s="40">
        <f t="shared" si="0"/>
        <v>0</v>
      </c>
      <c r="T222" s="40">
        <f t="shared" si="0"/>
        <v>0</v>
      </c>
      <c r="U222" s="40">
        <f t="shared" si="0"/>
        <v>0</v>
      </c>
      <c r="V222" s="40">
        <f t="shared" si="0"/>
        <v>0</v>
      </c>
      <c r="W222" s="40">
        <f t="shared" si="0"/>
        <v>0</v>
      </c>
      <c r="X222" s="40">
        <f t="shared" si="0"/>
        <v>0</v>
      </c>
    </row>
    <row r="223" spans="1:24" ht="63" x14ac:dyDescent="0.25">
      <c r="A223" s="272">
        <v>2</v>
      </c>
      <c r="B223" s="271" t="s">
        <v>83</v>
      </c>
      <c r="C223" s="98" t="s">
        <v>250</v>
      </c>
      <c r="D223" s="116">
        <v>21000</v>
      </c>
      <c r="E223" s="372">
        <v>70000</v>
      </c>
      <c r="F223" s="17"/>
      <c r="G223" s="17"/>
    </row>
    <row r="224" spans="1:24" s="182" customFormat="1" ht="31.5" x14ac:dyDescent="0.25">
      <c r="A224" s="272"/>
      <c r="B224" s="271"/>
      <c r="C224" s="98" t="s">
        <v>356</v>
      </c>
      <c r="D224" s="116">
        <v>5000</v>
      </c>
      <c r="E224" s="372"/>
      <c r="F224" s="17"/>
      <c r="G224" s="17"/>
    </row>
    <row r="225" spans="1:25" ht="32.25" customHeight="1" thickBot="1" x14ac:dyDescent="0.3">
      <c r="A225" s="273"/>
      <c r="B225" s="296"/>
      <c r="C225" s="231" t="s">
        <v>335</v>
      </c>
      <c r="D225" s="245">
        <v>2000</v>
      </c>
      <c r="E225" s="373"/>
      <c r="F225" s="17"/>
      <c r="G225" s="17"/>
    </row>
    <row r="226" spans="1:25" ht="40.5" customHeight="1" thickBot="1" x14ac:dyDescent="0.3">
      <c r="A226" s="286" t="s">
        <v>29</v>
      </c>
      <c r="B226" s="287"/>
      <c r="C226" s="288"/>
      <c r="D226" s="246">
        <f>SUM(D215,D218,D220)</f>
        <v>1623000</v>
      </c>
      <c r="E226" s="247">
        <f>SUM(E215,E218,E220)</f>
        <v>1733076</v>
      </c>
      <c r="F226" s="17"/>
      <c r="G226" s="17"/>
    </row>
    <row r="227" spans="1:25" s="224" customFormat="1" ht="33.75" customHeight="1" x14ac:dyDescent="0.25">
      <c r="A227" s="165"/>
      <c r="B227" s="165"/>
      <c r="C227" s="165"/>
      <c r="D227" s="235"/>
      <c r="E227" s="244"/>
      <c r="F227" s="17"/>
      <c r="G227" s="17"/>
    </row>
    <row r="228" spans="1:25" ht="21.75" customHeight="1" thickBot="1" x14ac:dyDescent="0.3">
      <c r="A228" s="242" t="s">
        <v>211</v>
      </c>
      <c r="B228" s="242"/>
      <c r="C228" s="242"/>
      <c r="D228" s="243">
        <f>SUM(D266)</f>
        <v>3015000</v>
      </c>
      <c r="E228" s="243">
        <f>SUM(E266)</f>
        <v>3196964</v>
      </c>
      <c r="F228" s="17"/>
      <c r="G228" s="17"/>
    </row>
    <row r="229" spans="1:25" ht="48.75" customHeight="1" x14ac:dyDescent="0.25">
      <c r="A229" s="50" t="s">
        <v>38</v>
      </c>
      <c r="B229" s="23" t="s">
        <v>23</v>
      </c>
      <c r="C229" s="23" t="s">
        <v>24</v>
      </c>
      <c r="D229" s="23" t="s">
        <v>274</v>
      </c>
      <c r="E229" s="23" t="s">
        <v>275</v>
      </c>
      <c r="F229" s="17"/>
      <c r="G229" s="17"/>
    </row>
    <row r="230" spans="1:25" ht="15.75" customHeight="1" x14ac:dyDescent="0.25">
      <c r="A230" s="157"/>
      <c r="B230" s="187"/>
      <c r="C230" s="82" t="s">
        <v>41</v>
      </c>
      <c r="D230" s="105">
        <f>SUM(D231,D233,D234)</f>
        <v>20000</v>
      </c>
      <c r="E230" s="105">
        <f>SUM(E231,E233,E234)</f>
        <v>19290</v>
      </c>
      <c r="F230" s="17"/>
      <c r="G230" s="17"/>
    </row>
    <row r="231" spans="1:25" ht="18" customHeight="1" x14ac:dyDescent="0.25">
      <c r="A231" s="272">
        <v>1</v>
      </c>
      <c r="B231" s="278" t="s">
        <v>256</v>
      </c>
      <c r="C231" s="71" t="s">
        <v>28</v>
      </c>
      <c r="D231" s="72">
        <f>SUM(D232)</f>
        <v>20000</v>
      </c>
      <c r="E231" s="72">
        <f>SUM(E232)</f>
        <v>1261</v>
      </c>
      <c r="F231" s="17"/>
      <c r="G231" s="17"/>
    </row>
    <row r="232" spans="1:25" ht="31.5" x14ac:dyDescent="0.25">
      <c r="A232" s="272"/>
      <c r="B232" s="278"/>
      <c r="C232" s="98" t="s">
        <v>282</v>
      </c>
      <c r="D232" s="116">
        <v>20000</v>
      </c>
      <c r="E232" s="116">
        <v>1261</v>
      </c>
      <c r="F232" s="17"/>
      <c r="G232" s="17"/>
    </row>
    <row r="233" spans="1:25" ht="26.25" x14ac:dyDescent="0.25">
      <c r="A233" s="185">
        <v>2</v>
      </c>
      <c r="B233" s="188" t="s">
        <v>257</v>
      </c>
      <c r="C233" s="159" t="s">
        <v>354</v>
      </c>
      <c r="D233" s="72"/>
      <c r="E233" s="116">
        <v>4848</v>
      </c>
      <c r="F233" s="17"/>
      <c r="G233" s="17"/>
    </row>
    <row r="234" spans="1:25" ht="25.5" customHeight="1" x14ac:dyDescent="0.25">
      <c r="A234" s="290">
        <v>3</v>
      </c>
      <c r="B234" s="289" t="s">
        <v>116</v>
      </c>
      <c r="C234" s="71" t="s">
        <v>30</v>
      </c>
      <c r="D234" s="72">
        <f>SUM(D235)</f>
        <v>0</v>
      </c>
      <c r="E234" s="72">
        <f>SUM(E235)</f>
        <v>13181</v>
      </c>
      <c r="F234" s="17"/>
      <c r="G234" s="17"/>
    </row>
    <row r="235" spans="1:25" ht="16.5" customHeight="1" x14ac:dyDescent="0.25">
      <c r="A235" s="290"/>
      <c r="B235" s="289"/>
      <c r="C235" s="98"/>
      <c r="D235" s="67"/>
      <c r="E235" s="67">
        <v>13181</v>
      </c>
      <c r="F235" s="17"/>
      <c r="G235" s="17"/>
    </row>
    <row r="236" spans="1:25" s="118" customFormat="1" ht="20.25" customHeight="1" x14ac:dyDescent="0.25">
      <c r="A236" s="157"/>
      <c r="B236" s="157"/>
      <c r="C236" s="73" t="s">
        <v>42</v>
      </c>
      <c r="D236" s="74">
        <f>SUM(D237,D242)</f>
        <v>363000</v>
      </c>
      <c r="E236" s="74">
        <f>SUM(E237,E242)</f>
        <v>650552</v>
      </c>
      <c r="F236" s="17"/>
      <c r="G236" s="17"/>
      <c r="H236"/>
      <c r="I236"/>
      <c r="J236"/>
      <c r="K236"/>
      <c r="L236"/>
      <c r="M236"/>
      <c r="N236"/>
      <c r="O236"/>
      <c r="P236"/>
      <c r="Q236"/>
      <c r="R236"/>
      <c r="S236"/>
      <c r="T236"/>
      <c r="U236"/>
      <c r="V236"/>
      <c r="W236"/>
      <c r="X236"/>
      <c r="Y236"/>
    </row>
    <row r="237" spans="1:25" ht="24.75" customHeight="1" x14ac:dyDescent="0.25">
      <c r="A237" s="272">
        <v>1</v>
      </c>
      <c r="B237" s="272" t="s">
        <v>77</v>
      </c>
      <c r="C237" s="71" t="s">
        <v>30</v>
      </c>
      <c r="D237" s="72">
        <f>SUM(D238:D241)</f>
        <v>248000</v>
      </c>
      <c r="E237" s="72">
        <f>SUM(E238:E241)</f>
        <v>187494</v>
      </c>
      <c r="F237" s="17"/>
      <c r="G237" s="17"/>
    </row>
    <row r="238" spans="1:25" ht="21.75" customHeight="1" x14ac:dyDescent="0.25">
      <c r="A238" s="272"/>
      <c r="B238" s="272"/>
      <c r="C238" s="159" t="s">
        <v>87</v>
      </c>
      <c r="D238" s="116">
        <v>180000</v>
      </c>
      <c r="E238" s="116">
        <v>137656</v>
      </c>
      <c r="F238" s="17"/>
      <c r="G238" s="17"/>
    </row>
    <row r="239" spans="1:25" ht="49.5" customHeight="1" x14ac:dyDescent="0.25">
      <c r="A239" s="272"/>
      <c r="B239" s="272"/>
      <c r="C239" s="109" t="s">
        <v>222</v>
      </c>
      <c r="D239" s="116">
        <v>30000</v>
      </c>
      <c r="E239" s="116">
        <v>28786</v>
      </c>
      <c r="F239" s="17"/>
      <c r="G239" s="17"/>
    </row>
    <row r="240" spans="1:25" ht="32.25" customHeight="1" x14ac:dyDescent="0.25">
      <c r="A240" s="272"/>
      <c r="B240" s="272"/>
      <c r="C240" s="159" t="s">
        <v>223</v>
      </c>
      <c r="D240" s="116">
        <v>30000</v>
      </c>
      <c r="E240" s="116">
        <v>16416</v>
      </c>
      <c r="F240" s="17"/>
      <c r="G240" s="17"/>
    </row>
    <row r="241" spans="1:25" s="119" customFormat="1" ht="17.25" customHeight="1" x14ac:dyDescent="0.25">
      <c r="A241" s="272"/>
      <c r="B241" s="272"/>
      <c r="C241" s="159" t="s">
        <v>238</v>
      </c>
      <c r="D241" s="116">
        <v>8000</v>
      </c>
      <c r="E241" s="116">
        <v>4636</v>
      </c>
      <c r="F241" s="17"/>
      <c r="G241" s="17"/>
      <c r="H241"/>
      <c r="I241"/>
      <c r="J241"/>
      <c r="K241"/>
      <c r="L241"/>
      <c r="M241"/>
      <c r="N241"/>
      <c r="O241"/>
      <c r="P241"/>
      <c r="Q241"/>
      <c r="R241"/>
      <c r="S241"/>
      <c r="T241"/>
      <c r="U241"/>
      <c r="V241"/>
      <c r="W241"/>
      <c r="X241"/>
      <c r="Y241"/>
    </row>
    <row r="242" spans="1:25" s="152" customFormat="1" ht="15" customHeight="1" x14ac:dyDescent="0.25">
      <c r="A242" s="273">
        <v>2</v>
      </c>
      <c r="B242" s="276" t="s">
        <v>116</v>
      </c>
      <c r="C242" s="159" t="s">
        <v>284</v>
      </c>
      <c r="D242" s="72">
        <f>SUM(D243)</f>
        <v>115000</v>
      </c>
      <c r="E242" s="72">
        <f>SUM(E243,E244)</f>
        <v>463058</v>
      </c>
      <c r="F242" s="17"/>
      <c r="G242" s="17"/>
    </row>
    <row r="243" spans="1:25" ht="66" customHeight="1" x14ac:dyDescent="0.25">
      <c r="A243" s="299"/>
      <c r="B243" s="276"/>
      <c r="C243" s="41" t="s">
        <v>344</v>
      </c>
      <c r="D243" s="116">
        <v>115000</v>
      </c>
      <c r="E243" s="116">
        <v>124525</v>
      </c>
      <c r="F243" s="17"/>
      <c r="G243" s="17"/>
    </row>
    <row r="244" spans="1:25" s="152" customFormat="1" ht="32.25" customHeight="1" x14ac:dyDescent="0.25">
      <c r="A244" s="300"/>
      <c r="B244" s="276"/>
      <c r="C244" s="41" t="s">
        <v>283</v>
      </c>
      <c r="D244" s="116">
        <v>0</v>
      </c>
      <c r="E244" s="116">
        <v>338533</v>
      </c>
      <c r="F244" s="17"/>
      <c r="G244" s="17"/>
    </row>
    <row r="245" spans="1:25" ht="34.5" customHeight="1" x14ac:dyDescent="0.25">
      <c r="A245" s="41"/>
      <c r="B245" s="186"/>
      <c r="C245" s="82" t="s">
        <v>140</v>
      </c>
      <c r="D245" s="106">
        <f>SUM(D246,D247)</f>
        <v>0</v>
      </c>
      <c r="E245" s="106">
        <f>SUM(E247)</f>
        <v>90535</v>
      </c>
      <c r="F245" s="17"/>
      <c r="G245" s="17"/>
    </row>
    <row r="246" spans="1:25" ht="15.75" customHeight="1" x14ac:dyDescent="0.25">
      <c r="A246" s="272">
        <v>1</v>
      </c>
      <c r="B246" s="276" t="s">
        <v>141</v>
      </c>
      <c r="C246" s="41"/>
      <c r="D246" s="106"/>
      <c r="E246" s="106"/>
      <c r="F246" s="17"/>
      <c r="G246" s="17"/>
      <c r="H246" s="118"/>
      <c r="I246" s="118"/>
      <c r="J246" s="118"/>
      <c r="K246" s="118"/>
      <c r="L246" s="118"/>
      <c r="M246" s="118"/>
      <c r="N246" s="118"/>
      <c r="O246" s="118"/>
      <c r="P246" s="118"/>
      <c r="Q246" s="118"/>
      <c r="R246" s="118"/>
      <c r="S246" s="118"/>
      <c r="T246" s="118"/>
      <c r="U246" s="118"/>
      <c r="V246" s="118"/>
      <c r="W246" s="118"/>
      <c r="X246" s="118"/>
      <c r="Y246" s="118"/>
    </row>
    <row r="247" spans="1:25" ht="90" customHeight="1" x14ac:dyDescent="0.25">
      <c r="A247" s="272"/>
      <c r="B247" s="276"/>
      <c r="C247" s="41" t="s">
        <v>203</v>
      </c>
      <c r="D247" s="116">
        <v>0</v>
      </c>
      <c r="E247" s="116">
        <v>90535</v>
      </c>
      <c r="F247" s="17"/>
      <c r="G247" s="17"/>
    </row>
    <row r="248" spans="1:25" ht="39.75" customHeight="1" x14ac:dyDescent="0.25">
      <c r="A248" s="285">
        <v>1</v>
      </c>
      <c r="B248" s="156"/>
      <c r="C248" s="73" t="s">
        <v>78</v>
      </c>
      <c r="D248" s="74">
        <f>SUM(D249,D250,D259)</f>
        <v>2632000</v>
      </c>
      <c r="E248" s="74">
        <f>SUM(E249,E250,E259,E265)</f>
        <v>2436587</v>
      </c>
      <c r="F248" s="17"/>
      <c r="G248" s="17"/>
    </row>
    <row r="249" spans="1:25" ht="60" customHeight="1" x14ac:dyDescent="0.25">
      <c r="A249" s="285"/>
      <c r="B249" s="156" t="s">
        <v>123</v>
      </c>
      <c r="C249" s="109" t="s">
        <v>337</v>
      </c>
      <c r="D249" s="72">
        <v>729000</v>
      </c>
      <c r="E249" s="72">
        <v>637821</v>
      </c>
      <c r="F249" s="17"/>
      <c r="G249" s="17"/>
    </row>
    <row r="250" spans="1:25" ht="15.75" customHeight="1" x14ac:dyDescent="0.25">
      <c r="A250" s="272">
        <v>2</v>
      </c>
      <c r="B250" s="272" t="s">
        <v>74</v>
      </c>
      <c r="C250" s="71" t="s">
        <v>30</v>
      </c>
      <c r="D250" s="225">
        <f>SUM(D251:D258)</f>
        <v>599000</v>
      </c>
      <c r="E250" s="225">
        <f>SUM(E251:E258)</f>
        <v>563727</v>
      </c>
      <c r="F250" s="17"/>
      <c r="G250" s="17"/>
    </row>
    <row r="251" spans="1:25" ht="32.25" customHeight="1" x14ac:dyDescent="0.25">
      <c r="A251" s="272"/>
      <c r="B251" s="272"/>
      <c r="C251" s="221" t="s">
        <v>343</v>
      </c>
      <c r="D251" s="225">
        <v>4000</v>
      </c>
      <c r="E251" s="225">
        <v>1542</v>
      </c>
      <c r="F251" s="17"/>
      <c r="G251" s="17"/>
      <c r="H251" s="119"/>
      <c r="I251" s="119"/>
      <c r="J251" s="119"/>
      <c r="K251" s="119"/>
      <c r="L251" s="119"/>
      <c r="M251" s="119"/>
      <c r="N251" s="119"/>
      <c r="O251" s="119"/>
      <c r="P251" s="119"/>
      <c r="Q251" s="119"/>
      <c r="R251" s="119"/>
      <c r="S251" s="119"/>
      <c r="T251" s="119"/>
      <c r="U251" s="119"/>
      <c r="V251" s="119"/>
      <c r="W251" s="119"/>
      <c r="X251" s="119"/>
      <c r="Y251" s="119"/>
    </row>
    <row r="252" spans="1:25" ht="63" x14ac:dyDescent="0.25">
      <c r="A252" s="272"/>
      <c r="B252" s="272"/>
      <c r="C252" s="159" t="s">
        <v>296</v>
      </c>
      <c r="D252" s="226">
        <v>88000</v>
      </c>
      <c r="E252" s="226">
        <v>63860</v>
      </c>
      <c r="F252" s="17"/>
      <c r="G252" s="17"/>
    </row>
    <row r="253" spans="1:25" ht="18.75" customHeight="1" x14ac:dyDescent="0.25">
      <c r="A253" s="272"/>
      <c r="B253" s="272"/>
      <c r="C253" s="159" t="s">
        <v>195</v>
      </c>
      <c r="D253" s="226">
        <v>35000</v>
      </c>
      <c r="E253" s="226">
        <v>32622</v>
      </c>
      <c r="F253" s="17"/>
      <c r="G253" s="17"/>
    </row>
    <row r="254" spans="1:25" ht="83.25" customHeight="1" x14ac:dyDescent="0.25">
      <c r="A254" s="272"/>
      <c r="B254" s="272"/>
      <c r="C254" s="220" t="s">
        <v>285</v>
      </c>
      <c r="D254" s="226">
        <v>85000</v>
      </c>
      <c r="E254" s="226">
        <v>86073</v>
      </c>
      <c r="F254" s="17"/>
      <c r="G254" s="17"/>
    </row>
    <row r="255" spans="1:25" s="117" customFormat="1" ht="63" x14ac:dyDescent="0.25">
      <c r="A255" s="272"/>
      <c r="B255" s="272"/>
      <c r="C255" s="220" t="s">
        <v>326</v>
      </c>
      <c r="D255" s="226">
        <v>45000</v>
      </c>
      <c r="E255" s="226">
        <v>13204</v>
      </c>
      <c r="F255" s="17"/>
      <c r="G255" s="17"/>
      <c r="H255"/>
      <c r="I255"/>
      <c r="J255"/>
      <c r="K255"/>
      <c r="L255"/>
      <c r="M255"/>
      <c r="N255"/>
      <c r="O255"/>
      <c r="P255"/>
      <c r="Q255"/>
      <c r="R255"/>
      <c r="S255"/>
      <c r="T255"/>
      <c r="U255"/>
      <c r="V255"/>
      <c r="W255"/>
      <c r="X255"/>
      <c r="Y255"/>
    </row>
    <row r="256" spans="1:25" s="117" customFormat="1" ht="18.75" customHeight="1" x14ac:dyDescent="0.25">
      <c r="A256" s="272"/>
      <c r="B256" s="272"/>
      <c r="C256" s="220" t="s">
        <v>196</v>
      </c>
      <c r="D256" s="226">
        <v>7000</v>
      </c>
      <c r="E256" s="226">
        <v>5480</v>
      </c>
      <c r="F256" s="17"/>
      <c r="G256" s="17"/>
      <c r="H256"/>
      <c r="I256"/>
      <c r="J256"/>
      <c r="K256"/>
      <c r="L256"/>
      <c r="M256"/>
      <c r="N256"/>
      <c r="O256"/>
      <c r="P256"/>
      <c r="Q256"/>
      <c r="R256"/>
      <c r="S256"/>
      <c r="T256"/>
      <c r="U256"/>
      <c r="V256"/>
      <c r="W256"/>
      <c r="X256"/>
      <c r="Y256"/>
    </row>
    <row r="257" spans="1:33" ht="29.25" customHeight="1" x14ac:dyDescent="0.25">
      <c r="A257" s="272"/>
      <c r="B257" s="272"/>
      <c r="C257" s="220" t="s">
        <v>357</v>
      </c>
      <c r="D257" s="226">
        <v>15000</v>
      </c>
      <c r="E257" s="226">
        <v>28251</v>
      </c>
      <c r="F257" s="17"/>
      <c r="G257" s="17"/>
    </row>
    <row r="258" spans="1:33" ht="33.75" customHeight="1" x14ac:dyDescent="0.25">
      <c r="A258" s="272"/>
      <c r="B258" s="272"/>
      <c r="C258" s="220" t="s">
        <v>346</v>
      </c>
      <c r="D258" s="226">
        <v>320000</v>
      </c>
      <c r="E258" s="226">
        <v>332695</v>
      </c>
      <c r="F258" s="17"/>
      <c r="G258" s="17"/>
    </row>
    <row r="259" spans="1:33" ht="16.5" customHeight="1" x14ac:dyDescent="0.25">
      <c r="A259" s="272">
        <v>3</v>
      </c>
      <c r="B259" s="271" t="s">
        <v>43</v>
      </c>
      <c r="C259" s="71" t="s">
        <v>30</v>
      </c>
      <c r="D259" s="72">
        <f>SUM(D260:D265)</f>
        <v>1304000</v>
      </c>
      <c r="E259" s="72">
        <f>SUM(E260:E262)</f>
        <v>1142611</v>
      </c>
      <c r="F259" s="17"/>
      <c r="G259" s="17"/>
    </row>
    <row r="260" spans="1:33" ht="28.5" customHeight="1" x14ac:dyDescent="0.25">
      <c r="A260" s="272"/>
      <c r="B260" s="271"/>
      <c r="C260" s="98" t="s">
        <v>237</v>
      </c>
      <c r="D260" s="116">
        <v>15000</v>
      </c>
      <c r="E260" s="291">
        <v>1142611</v>
      </c>
      <c r="F260" s="17"/>
      <c r="G260" s="17"/>
      <c r="AG260" s="22"/>
    </row>
    <row r="261" spans="1:33" ht="31.5" x14ac:dyDescent="0.25">
      <c r="A261" s="272"/>
      <c r="B261" s="271"/>
      <c r="C261" s="98" t="s">
        <v>327</v>
      </c>
      <c r="D261" s="116">
        <v>80000</v>
      </c>
      <c r="E261" s="291"/>
      <c r="F261" s="17"/>
      <c r="G261" s="17"/>
    </row>
    <row r="262" spans="1:33" ht="21.75" customHeight="1" x14ac:dyDescent="0.25">
      <c r="A262" s="272"/>
      <c r="B262" s="271"/>
      <c r="C262" s="98" t="s">
        <v>286</v>
      </c>
      <c r="D262" s="116">
        <v>25000</v>
      </c>
      <c r="E262" s="291"/>
      <c r="F262" s="17"/>
      <c r="G262" s="17"/>
    </row>
    <row r="263" spans="1:33" ht="33" customHeight="1" x14ac:dyDescent="0.25">
      <c r="A263" s="272"/>
      <c r="B263" s="271"/>
      <c r="C263" s="98" t="s">
        <v>297</v>
      </c>
      <c r="D263" s="116">
        <v>600000</v>
      </c>
      <c r="E263" s="291"/>
      <c r="F263" s="17"/>
      <c r="G263" s="17"/>
      <c r="H263" s="117"/>
      <c r="I263" s="117"/>
      <c r="J263" s="117"/>
      <c r="K263" s="117"/>
      <c r="L263" s="117"/>
      <c r="M263" s="117"/>
      <c r="N263" s="117"/>
      <c r="O263" s="117"/>
      <c r="P263" s="117"/>
      <c r="Q263" s="117"/>
      <c r="R263" s="117"/>
      <c r="S263" s="117"/>
      <c r="T263" s="117"/>
      <c r="U263" s="117"/>
      <c r="V263" s="117"/>
      <c r="W263" s="117"/>
      <c r="X263" s="117"/>
      <c r="Y263" s="117"/>
    </row>
    <row r="264" spans="1:33" ht="85.5" customHeight="1" x14ac:dyDescent="0.25">
      <c r="A264" s="272"/>
      <c r="B264" s="271"/>
      <c r="C264" s="216" t="s">
        <v>236</v>
      </c>
      <c r="D264" s="116">
        <v>475000</v>
      </c>
      <c r="E264" s="291"/>
      <c r="F264" s="17"/>
      <c r="G264" s="17"/>
    </row>
    <row r="265" spans="1:33" ht="60.75" customHeight="1" x14ac:dyDescent="0.25">
      <c r="A265" s="185">
        <v>4</v>
      </c>
      <c r="B265" s="199" t="s">
        <v>133</v>
      </c>
      <c r="C265" s="157" t="s">
        <v>342</v>
      </c>
      <c r="D265" s="85">
        <v>109000</v>
      </c>
      <c r="E265" s="86">
        <v>92428</v>
      </c>
      <c r="F265" s="17"/>
      <c r="G265" s="17"/>
    </row>
    <row r="266" spans="1:33" ht="21" customHeight="1" thickBot="1" x14ac:dyDescent="0.3">
      <c r="A266" s="274" t="s">
        <v>29</v>
      </c>
      <c r="B266" s="275"/>
      <c r="C266" s="275"/>
      <c r="D266" s="189">
        <f>SUM(D230,D236,D245,D248)</f>
        <v>3015000</v>
      </c>
      <c r="E266" s="189">
        <f>SUM(E230,E236,E245,E248)</f>
        <v>3196964</v>
      </c>
      <c r="F266" s="17"/>
      <c r="G266" s="17"/>
    </row>
    <row r="267" spans="1:33" s="224" customFormat="1" ht="18.75" customHeight="1" x14ac:dyDescent="0.25">
      <c r="A267" s="165"/>
      <c r="B267" s="165"/>
      <c r="C267" s="165"/>
      <c r="D267" s="235"/>
      <c r="E267" s="235"/>
      <c r="F267" s="17"/>
      <c r="G267" s="17"/>
    </row>
    <row r="268" spans="1:33" ht="21" customHeight="1" thickBot="1" x14ac:dyDescent="0.3">
      <c r="A268" s="248" t="s">
        <v>210</v>
      </c>
      <c r="B268" s="248"/>
      <c r="C268" s="248"/>
      <c r="D268" s="128">
        <f>SUM(D278)</f>
        <v>535000</v>
      </c>
      <c r="E268" s="128">
        <f>SUM(E278)</f>
        <v>544297</v>
      </c>
      <c r="F268" s="17"/>
      <c r="G268" s="17"/>
    </row>
    <row r="269" spans="1:33" ht="50.25" customHeight="1" thickBot="1" x14ac:dyDescent="0.3">
      <c r="A269" s="252" t="s">
        <v>22</v>
      </c>
      <c r="B269" s="253" t="s">
        <v>23</v>
      </c>
      <c r="C269" s="253" t="s">
        <v>24</v>
      </c>
      <c r="D269" s="253" t="s">
        <v>274</v>
      </c>
      <c r="E269" s="254" t="s">
        <v>275</v>
      </c>
      <c r="F269" s="17"/>
      <c r="G269" s="17"/>
    </row>
    <row r="270" spans="1:33" ht="36" customHeight="1" x14ac:dyDescent="0.25">
      <c r="A270" s="249"/>
      <c r="B270" s="250"/>
      <c r="C270" s="251" t="s">
        <v>44</v>
      </c>
      <c r="D270" s="167">
        <f>SUM(D271,D274)</f>
        <v>520000</v>
      </c>
      <c r="E270" s="167">
        <f>SUM(E271,E274,E275)</f>
        <v>544297</v>
      </c>
      <c r="F270" s="17"/>
      <c r="G270" s="17"/>
    </row>
    <row r="271" spans="1:33" ht="22.5" customHeight="1" x14ac:dyDescent="0.25">
      <c r="A271" s="272">
        <v>1</v>
      </c>
      <c r="B271" s="292" t="s">
        <v>126</v>
      </c>
      <c r="C271" s="71" t="s">
        <v>30</v>
      </c>
      <c r="D271" s="75">
        <f>SUM(D272:D273)</f>
        <v>515000</v>
      </c>
      <c r="E271" s="75">
        <f>SUM(E272:E273)</f>
        <v>515353</v>
      </c>
      <c r="F271" s="17"/>
      <c r="G271" s="17"/>
    </row>
    <row r="272" spans="1:33" ht="50.25" customHeight="1" x14ac:dyDescent="0.25">
      <c r="A272" s="272"/>
      <c r="B272" s="292"/>
      <c r="C272" s="98" t="s">
        <v>287</v>
      </c>
      <c r="D272" s="116">
        <v>490000</v>
      </c>
      <c r="E272" s="116">
        <v>490502</v>
      </c>
      <c r="F272" s="17"/>
      <c r="G272" s="17"/>
    </row>
    <row r="273" spans="1:7" ht="63" x14ac:dyDescent="0.25">
      <c r="A273" s="272"/>
      <c r="B273" s="292"/>
      <c r="C273" s="98" t="s">
        <v>278</v>
      </c>
      <c r="D273" s="116">
        <v>25000</v>
      </c>
      <c r="E273" s="116">
        <v>24851</v>
      </c>
      <c r="F273" s="17"/>
      <c r="G273" s="17"/>
    </row>
    <row r="274" spans="1:7" ht="26.25" customHeight="1" x14ac:dyDescent="0.25">
      <c r="A274" s="41">
        <v>2</v>
      </c>
      <c r="B274" s="156" t="s">
        <v>134</v>
      </c>
      <c r="C274" s="41" t="s">
        <v>45</v>
      </c>
      <c r="D274" s="75">
        <v>5000</v>
      </c>
      <c r="E274" s="75">
        <v>4848</v>
      </c>
      <c r="F274" s="17"/>
      <c r="G274" s="17"/>
    </row>
    <row r="275" spans="1:7" ht="32.25" customHeight="1" x14ac:dyDescent="0.25">
      <c r="A275" s="157"/>
      <c r="B275" s="187"/>
      <c r="C275" s="82" t="s">
        <v>120</v>
      </c>
      <c r="D275" s="105">
        <f>SUM(D277)</f>
        <v>15000</v>
      </c>
      <c r="E275" s="105">
        <f>SUM(E276,E277)</f>
        <v>24096</v>
      </c>
      <c r="F275" s="17"/>
      <c r="G275" s="17"/>
    </row>
    <row r="276" spans="1:7" ht="33" customHeight="1" x14ac:dyDescent="0.25">
      <c r="A276" s="157">
        <v>1</v>
      </c>
      <c r="B276" s="98" t="s">
        <v>77</v>
      </c>
      <c r="C276" s="41" t="s">
        <v>288</v>
      </c>
      <c r="D276" s="105"/>
      <c r="E276" s="158">
        <v>11900</v>
      </c>
      <c r="F276" s="17"/>
      <c r="G276" s="17"/>
    </row>
    <row r="277" spans="1:7" ht="39" customHeight="1" x14ac:dyDescent="0.25">
      <c r="A277" s="157">
        <v>2</v>
      </c>
      <c r="B277" s="188" t="s">
        <v>135</v>
      </c>
      <c r="C277" s="41" t="s">
        <v>142</v>
      </c>
      <c r="D277" s="116">
        <v>15000</v>
      </c>
      <c r="E277" s="116">
        <v>12196</v>
      </c>
      <c r="F277" s="17"/>
      <c r="G277" s="17"/>
    </row>
    <row r="278" spans="1:7" ht="16.5" thickBot="1" x14ac:dyDescent="0.3">
      <c r="A278" s="310" t="s">
        <v>29</v>
      </c>
      <c r="B278" s="311"/>
      <c r="C278" s="312"/>
      <c r="D278" s="46">
        <f>SUM(D270,D275)</f>
        <v>535000</v>
      </c>
      <c r="E278" s="46">
        <f>SUM(E270)</f>
        <v>544297</v>
      </c>
      <c r="F278" s="17"/>
      <c r="G278" s="17"/>
    </row>
    <row r="279" spans="1:7" ht="38.25" customHeight="1" thickBot="1" x14ac:dyDescent="0.3">
      <c r="A279" s="126" t="s">
        <v>209</v>
      </c>
      <c r="B279" s="126"/>
      <c r="C279" s="126"/>
      <c r="D279" s="127">
        <f>SUM(D288)</f>
        <v>460000</v>
      </c>
      <c r="E279" s="127">
        <f>SUM(E288)</f>
        <v>56403</v>
      </c>
      <c r="F279" s="17"/>
      <c r="G279" s="17"/>
    </row>
    <row r="280" spans="1:7" ht="44.25" customHeight="1" x14ac:dyDescent="0.25">
      <c r="A280" s="50" t="s">
        <v>22</v>
      </c>
      <c r="B280" s="23" t="s">
        <v>23</v>
      </c>
      <c r="C280" s="23" t="s">
        <v>24</v>
      </c>
      <c r="D280" s="23" t="s">
        <v>274</v>
      </c>
      <c r="E280" s="23" t="s">
        <v>275</v>
      </c>
      <c r="F280" s="17"/>
      <c r="G280" s="17"/>
    </row>
    <row r="281" spans="1:7" ht="15.75" x14ac:dyDescent="0.25">
      <c r="A281" s="157"/>
      <c r="B281" s="187"/>
      <c r="C281" s="71" t="s">
        <v>30</v>
      </c>
      <c r="D281" s="74">
        <f>SUM(D282,D283,D284)</f>
        <v>460000</v>
      </c>
      <c r="E281" s="74">
        <f>SUM(E282,E286)</f>
        <v>26373</v>
      </c>
      <c r="F281" s="17"/>
      <c r="G281" s="17"/>
    </row>
    <row r="282" spans="1:7" ht="129.75" customHeight="1" x14ac:dyDescent="0.25">
      <c r="A282" s="157">
        <v>1</v>
      </c>
      <c r="B282" s="219" t="s">
        <v>137</v>
      </c>
      <c r="C282" s="98" t="s">
        <v>298</v>
      </c>
      <c r="D282" s="116">
        <v>85000</v>
      </c>
      <c r="E282" s="116">
        <v>26373</v>
      </c>
      <c r="F282" s="17"/>
      <c r="G282" s="17"/>
    </row>
    <row r="283" spans="1:7" s="152" customFormat="1" ht="29.25" customHeight="1" x14ac:dyDescent="0.25">
      <c r="A283" s="157">
        <v>2</v>
      </c>
      <c r="B283" s="156" t="s">
        <v>134</v>
      </c>
      <c r="C283" s="98" t="s">
        <v>291</v>
      </c>
      <c r="D283" s="116">
        <v>3000</v>
      </c>
      <c r="E283" s="116"/>
      <c r="F283" s="17"/>
      <c r="G283" s="17"/>
    </row>
    <row r="284" spans="1:7" s="152" customFormat="1" ht="19.5" customHeight="1" x14ac:dyDescent="0.25">
      <c r="A284" s="301">
        <v>3</v>
      </c>
      <c r="B284" s="156"/>
      <c r="C284" s="71" t="s">
        <v>30</v>
      </c>
      <c r="D284" s="116">
        <f>SUM(D285:D287)</f>
        <v>372000</v>
      </c>
      <c r="E284" s="116">
        <f>SUM(E285:E287)</f>
        <v>30030</v>
      </c>
      <c r="F284" s="17"/>
      <c r="G284" s="17"/>
    </row>
    <row r="285" spans="1:7" ht="47.25" x14ac:dyDescent="0.25">
      <c r="A285" s="302"/>
      <c r="B285" s="276" t="s">
        <v>136</v>
      </c>
      <c r="C285" s="190" t="s">
        <v>235</v>
      </c>
      <c r="D285" s="116">
        <v>130000</v>
      </c>
      <c r="E285" s="116"/>
      <c r="F285" s="17"/>
      <c r="G285" s="17"/>
    </row>
    <row r="286" spans="1:7" ht="42.75" customHeight="1" x14ac:dyDescent="0.25">
      <c r="A286" s="302"/>
      <c r="B286" s="276"/>
      <c r="C286" s="98" t="s">
        <v>324</v>
      </c>
      <c r="D286" s="116">
        <v>180000</v>
      </c>
      <c r="E286" s="116">
        <v>0</v>
      </c>
      <c r="F286" s="17"/>
      <c r="G286" s="17"/>
    </row>
    <row r="287" spans="1:7" s="152" customFormat="1" ht="38.25" customHeight="1" x14ac:dyDescent="0.25">
      <c r="A287" s="303"/>
      <c r="B287" s="276"/>
      <c r="C287" s="98" t="s">
        <v>289</v>
      </c>
      <c r="D287" s="116">
        <v>62000</v>
      </c>
      <c r="E287" s="116">
        <v>30030</v>
      </c>
      <c r="F287" s="17"/>
      <c r="G287" s="17"/>
    </row>
    <row r="288" spans="1:7" ht="14.25" customHeight="1" x14ac:dyDescent="0.25">
      <c r="A288" s="319" t="s">
        <v>29</v>
      </c>
      <c r="B288" s="320"/>
      <c r="C288" s="321"/>
      <c r="D288" s="189">
        <f>SUM(D281)</f>
        <v>460000</v>
      </c>
      <c r="E288" s="189">
        <f>SUM(E281,E284)</f>
        <v>56403</v>
      </c>
      <c r="F288" s="17"/>
      <c r="G288" s="17"/>
    </row>
    <row r="289" spans="1:25" s="224" customFormat="1" ht="43.5" customHeight="1" x14ac:dyDescent="0.25">
      <c r="A289" s="165"/>
      <c r="B289" s="165"/>
      <c r="C289" s="165"/>
      <c r="D289" s="235"/>
      <c r="E289" s="235"/>
      <c r="F289" s="17"/>
      <c r="G289" s="17"/>
    </row>
    <row r="290" spans="1:25" ht="15.75" customHeight="1" thickBot="1" x14ac:dyDescent="0.3">
      <c r="A290" s="248" t="s">
        <v>208</v>
      </c>
      <c r="B290" s="248"/>
      <c r="C290" s="248"/>
      <c r="D290" s="128">
        <f>SUM(D309)</f>
        <v>7937000</v>
      </c>
      <c r="E290" s="128">
        <f>SUM(E309)</f>
        <v>5395971</v>
      </c>
      <c r="F290" s="17"/>
      <c r="G290" s="17"/>
    </row>
    <row r="291" spans="1:25" ht="49.5" customHeight="1" thickBot="1" x14ac:dyDescent="0.3">
      <c r="A291" s="13" t="s">
        <v>22</v>
      </c>
      <c r="B291" s="59" t="s">
        <v>23</v>
      </c>
      <c r="C291" s="59" t="s">
        <v>24</v>
      </c>
      <c r="D291" s="59" t="s">
        <v>274</v>
      </c>
      <c r="E291" s="59" t="s">
        <v>275</v>
      </c>
      <c r="F291" s="17"/>
      <c r="G291" s="17"/>
    </row>
    <row r="292" spans="1:25" s="117" customFormat="1" ht="30" customHeight="1" x14ac:dyDescent="0.25">
      <c r="A292" s="300">
        <v>1</v>
      </c>
      <c r="B292" s="298" t="s">
        <v>89</v>
      </c>
      <c r="C292" s="166" t="s">
        <v>30</v>
      </c>
      <c r="D292" s="167">
        <f>SUM(D293:D296)</f>
        <v>465000</v>
      </c>
      <c r="E292" s="167">
        <f>SUM(E293:E296)</f>
        <v>976867</v>
      </c>
      <c r="F292" s="17"/>
      <c r="G292" s="17"/>
      <c r="H292"/>
      <c r="I292"/>
      <c r="J292"/>
      <c r="K292"/>
      <c r="L292"/>
      <c r="M292"/>
      <c r="N292"/>
      <c r="O292"/>
      <c r="P292"/>
      <c r="Q292"/>
      <c r="R292"/>
      <c r="S292"/>
      <c r="T292"/>
      <c r="U292"/>
      <c r="V292"/>
      <c r="W292"/>
      <c r="X292"/>
      <c r="Y292"/>
    </row>
    <row r="293" spans="1:25" s="117" customFormat="1" ht="39" customHeight="1" x14ac:dyDescent="0.25">
      <c r="A293" s="272"/>
      <c r="B293" s="271"/>
      <c r="C293" s="98" t="s">
        <v>234</v>
      </c>
      <c r="D293" s="116">
        <v>24000</v>
      </c>
      <c r="E293" s="116">
        <v>21762</v>
      </c>
      <c r="F293" s="17"/>
      <c r="G293" s="17"/>
      <c r="H293"/>
      <c r="I293"/>
      <c r="J293"/>
      <c r="K293"/>
      <c r="L293"/>
      <c r="M293"/>
      <c r="N293"/>
      <c r="O293"/>
      <c r="P293"/>
      <c r="Q293"/>
      <c r="R293"/>
      <c r="S293"/>
      <c r="T293"/>
      <c r="U293"/>
      <c r="V293"/>
      <c r="W293"/>
      <c r="X293"/>
      <c r="Y293"/>
    </row>
    <row r="294" spans="1:25" s="117" customFormat="1" ht="15" customHeight="1" x14ac:dyDescent="0.25">
      <c r="A294" s="272"/>
      <c r="B294" s="271"/>
      <c r="C294" s="98" t="s">
        <v>101</v>
      </c>
      <c r="D294" s="116">
        <v>11000</v>
      </c>
      <c r="E294" s="116">
        <v>9004</v>
      </c>
      <c r="F294" s="17"/>
      <c r="G294" s="17"/>
      <c r="H294"/>
      <c r="I294"/>
      <c r="J294"/>
      <c r="K294"/>
      <c r="L294"/>
      <c r="M294"/>
      <c r="N294"/>
      <c r="O294"/>
      <c r="P294"/>
      <c r="Q294"/>
      <c r="R294"/>
      <c r="S294"/>
      <c r="T294"/>
      <c r="U294"/>
      <c r="V294"/>
      <c r="W294"/>
      <c r="X294"/>
      <c r="Y294"/>
    </row>
    <row r="295" spans="1:25" ht="65.25" customHeight="1" x14ac:dyDescent="0.25">
      <c r="A295" s="272"/>
      <c r="B295" s="271"/>
      <c r="C295" s="98" t="s">
        <v>290</v>
      </c>
      <c r="D295" s="116">
        <v>30000</v>
      </c>
      <c r="E295" s="116">
        <v>199906</v>
      </c>
      <c r="F295" s="17"/>
      <c r="G295" s="17"/>
    </row>
    <row r="296" spans="1:25" ht="63" x14ac:dyDescent="0.25">
      <c r="A296" s="272"/>
      <c r="B296" s="271"/>
      <c r="C296" s="98" t="s">
        <v>233</v>
      </c>
      <c r="D296" s="116">
        <v>400000</v>
      </c>
      <c r="E296" s="116">
        <v>746195</v>
      </c>
      <c r="F296" s="17"/>
      <c r="G296" s="17"/>
    </row>
    <row r="297" spans="1:25" ht="30" customHeight="1" x14ac:dyDescent="0.25">
      <c r="A297" s="272">
        <v>2</v>
      </c>
      <c r="B297" s="332" t="s">
        <v>132</v>
      </c>
      <c r="C297" s="71" t="s">
        <v>30</v>
      </c>
      <c r="D297" s="74">
        <f>SUM(D298)</f>
        <v>4962000</v>
      </c>
      <c r="E297" s="74">
        <f>SUM(E298:E304)</f>
        <v>4419104</v>
      </c>
      <c r="F297" s="17"/>
      <c r="G297" s="17"/>
    </row>
    <row r="298" spans="1:25" ht="33" customHeight="1" x14ac:dyDescent="0.25">
      <c r="A298" s="272"/>
      <c r="B298" s="332"/>
      <c r="C298" s="98" t="s">
        <v>232</v>
      </c>
      <c r="D298" s="116">
        <v>4962000</v>
      </c>
      <c r="E298" s="116">
        <v>2844421</v>
      </c>
      <c r="F298" s="17"/>
      <c r="G298" s="17"/>
    </row>
    <row r="299" spans="1:25" ht="26.25" customHeight="1" x14ac:dyDescent="0.25">
      <c r="A299" s="270">
        <v>3</v>
      </c>
      <c r="B299" s="296" t="s">
        <v>259</v>
      </c>
      <c r="C299" s="73" t="s">
        <v>30</v>
      </c>
      <c r="D299" s="225">
        <f>SUM(D300:D307)</f>
        <v>2150000</v>
      </c>
      <c r="E299" s="226"/>
      <c r="F299" s="17"/>
      <c r="G299" s="17"/>
    </row>
    <row r="300" spans="1:25" ht="35.25" customHeight="1" x14ac:dyDescent="0.25">
      <c r="A300" s="270"/>
      <c r="B300" s="297"/>
      <c r="C300" s="220" t="s">
        <v>328</v>
      </c>
      <c r="D300" s="226">
        <v>530000</v>
      </c>
      <c r="E300" s="329">
        <v>1574683</v>
      </c>
      <c r="F300" s="17"/>
      <c r="G300" s="17"/>
      <c r="H300" s="117"/>
      <c r="I300" s="117"/>
      <c r="J300" s="117"/>
      <c r="K300" s="117"/>
      <c r="L300" s="117"/>
      <c r="M300" s="117"/>
      <c r="N300" s="117"/>
      <c r="O300" s="117"/>
      <c r="P300" s="117"/>
      <c r="Q300" s="117"/>
      <c r="R300" s="117"/>
      <c r="S300" s="117"/>
      <c r="T300" s="117"/>
      <c r="U300" s="117"/>
      <c r="V300" s="117"/>
      <c r="W300" s="117"/>
      <c r="X300" s="117"/>
      <c r="Y300" s="117"/>
    </row>
    <row r="301" spans="1:25" ht="30.75" customHeight="1" x14ac:dyDescent="0.25">
      <c r="A301" s="270"/>
      <c r="B301" s="297"/>
      <c r="C301" s="220" t="s">
        <v>332</v>
      </c>
      <c r="D301" s="226">
        <v>25000</v>
      </c>
      <c r="E301" s="329"/>
      <c r="F301" s="17"/>
      <c r="G301" s="17"/>
      <c r="H301" s="117"/>
      <c r="I301" s="117"/>
      <c r="J301" s="117"/>
      <c r="K301" s="117"/>
      <c r="L301" s="117"/>
      <c r="M301" s="117"/>
      <c r="N301" s="117"/>
      <c r="O301" s="117"/>
      <c r="P301" s="117"/>
      <c r="Q301" s="117"/>
      <c r="R301" s="117"/>
      <c r="S301" s="117"/>
      <c r="T301" s="117"/>
      <c r="U301" s="117"/>
      <c r="V301" s="117"/>
      <c r="W301" s="117"/>
      <c r="X301" s="117"/>
      <c r="Y301" s="117"/>
    </row>
    <row r="302" spans="1:25" ht="51.75" customHeight="1" x14ac:dyDescent="0.25">
      <c r="A302" s="270"/>
      <c r="B302" s="297"/>
      <c r="C302" s="220" t="s">
        <v>331</v>
      </c>
      <c r="D302" s="226">
        <v>320000</v>
      </c>
      <c r="E302" s="329"/>
      <c r="F302" s="17"/>
      <c r="G302" s="17"/>
      <c r="H302" s="117"/>
      <c r="I302" s="117"/>
      <c r="J302" s="117"/>
      <c r="K302" s="117"/>
      <c r="L302" s="117"/>
      <c r="M302" s="117"/>
      <c r="N302" s="117"/>
      <c r="O302" s="117"/>
      <c r="P302" s="117"/>
      <c r="Q302" s="117"/>
      <c r="R302" s="117"/>
      <c r="S302" s="117"/>
      <c r="T302" s="117"/>
      <c r="U302" s="117"/>
      <c r="V302" s="117"/>
      <c r="W302" s="117"/>
      <c r="X302" s="117"/>
      <c r="Y302" s="117"/>
    </row>
    <row r="303" spans="1:25" ht="29.25" customHeight="1" x14ac:dyDescent="0.25">
      <c r="A303" s="270"/>
      <c r="B303" s="297"/>
      <c r="C303" s="220" t="s">
        <v>329</v>
      </c>
      <c r="D303" s="226">
        <v>190000</v>
      </c>
      <c r="E303" s="329"/>
      <c r="F303" s="17"/>
      <c r="G303" s="17"/>
    </row>
    <row r="304" spans="1:25" ht="30.75" customHeight="1" x14ac:dyDescent="0.25">
      <c r="A304" s="270"/>
      <c r="B304" s="297"/>
      <c r="C304" s="220" t="s">
        <v>198</v>
      </c>
      <c r="D304" s="226">
        <v>15000</v>
      </c>
      <c r="E304" s="329"/>
      <c r="F304" s="17"/>
      <c r="G304" s="17"/>
    </row>
    <row r="305" spans="1:25" ht="33.75" customHeight="1" x14ac:dyDescent="0.25">
      <c r="A305" s="270"/>
      <c r="B305" s="297"/>
      <c r="C305" s="220" t="s">
        <v>330</v>
      </c>
      <c r="D305" s="226">
        <v>320000</v>
      </c>
      <c r="E305" s="329"/>
      <c r="F305" s="17"/>
      <c r="G305" s="17"/>
    </row>
    <row r="306" spans="1:25" ht="35.25" customHeight="1" x14ac:dyDescent="0.25">
      <c r="A306" s="270"/>
      <c r="B306" s="297"/>
      <c r="C306" s="220" t="s">
        <v>347</v>
      </c>
      <c r="D306" s="226">
        <v>50000</v>
      </c>
      <c r="E306" s="329"/>
      <c r="F306" s="17"/>
      <c r="G306" s="17"/>
    </row>
    <row r="307" spans="1:25" s="183" customFormat="1" ht="35.25" customHeight="1" x14ac:dyDescent="0.25">
      <c r="A307" s="270"/>
      <c r="B307" s="298"/>
      <c r="C307" s="220" t="s">
        <v>365</v>
      </c>
      <c r="D307" s="226">
        <v>700000</v>
      </c>
      <c r="E307" s="223"/>
      <c r="F307" s="17"/>
      <c r="G307" s="17"/>
    </row>
    <row r="308" spans="1:25" s="148" customFormat="1" ht="41.25" customHeight="1" thickBot="1" x14ac:dyDescent="0.3">
      <c r="A308" s="227">
        <v>4</v>
      </c>
      <c r="B308" s="230" t="s">
        <v>268</v>
      </c>
      <c r="C308" s="231" t="s">
        <v>270</v>
      </c>
      <c r="D308" s="232">
        <v>360000</v>
      </c>
      <c r="E308" s="222"/>
      <c r="F308" s="17"/>
      <c r="G308" s="17"/>
    </row>
    <row r="309" spans="1:25" s="132" customFormat="1" ht="40.5" customHeight="1" thickBot="1" x14ac:dyDescent="0.3">
      <c r="A309" s="325" t="s">
        <v>29</v>
      </c>
      <c r="B309" s="326"/>
      <c r="C309" s="327"/>
      <c r="D309" s="233">
        <f>SUM(D292,D297,D299,D308)</f>
        <v>7937000</v>
      </c>
      <c r="E309" s="234">
        <f>SUM(E292,E297)</f>
        <v>5395971</v>
      </c>
      <c r="F309" s="17"/>
      <c r="G309" s="17"/>
      <c r="H309"/>
      <c r="I309"/>
      <c r="J309"/>
      <c r="K309"/>
      <c r="L309"/>
      <c r="M309"/>
      <c r="N309"/>
      <c r="O309"/>
      <c r="P309"/>
      <c r="Q309"/>
      <c r="R309"/>
      <c r="S309"/>
      <c r="T309"/>
      <c r="U309"/>
      <c r="V309"/>
      <c r="W309"/>
      <c r="X309"/>
      <c r="Y309"/>
    </row>
    <row r="310" spans="1:25" s="224" customFormat="1" ht="98.25" customHeight="1" x14ac:dyDescent="0.25">
      <c r="A310" s="237"/>
      <c r="B310" s="3" t="s">
        <v>55</v>
      </c>
      <c r="D310" s="22"/>
      <c r="F310" s="17"/>
      <c r="G310" s="17"/>
    </row>
    <row r="311" spans="1:25" s="224" customFormat="1" ht="15.75" customHeight="1" x14ac:dyDescent="0.25">
      <c r="A311" s="241"/>
      <c r="B311" s="3" t="s">
        <v>56</v>
      </c>
      <c r="D311" s="38" t="s">
        <v>57</v>
      </c>
      <c r="F311" s="17"/>
      <c r="G311" s="17"/>
    </row>
    <row r="312" spans="1:25" s="155" customFormat="1" ht="17.25" customHeight="1" x14ac:dyDescent="0.25">
      <c r="A312" s="241"/>
      <c r="B312" s="267" t="s">
        <v>373</v>
      </c>
      <c r="C312" s="267"/>
      <c r="D312" s="267"/>
      <c r="E312" s="224"/>
      <c r="F312" s="17"/>
      <c r="G312" s="17"/>
    </row>
    <row r="313" spans="1:25" s="224" customFormat="1" ht="63" customHeight="1" x14ac:dyDescent="0.25">
      <c r="A313" s="241"/>
      <c r="B313" s="267"/>
      <c r="C313" s="267"/>
      <c r="D313" s="267"/>
      <c r="F313" s="17"/>
      <c r="G313" s="17"/>
    </row>
    <row r="314" spans="1:25" s="155" customFormat="1" ht="39.75" customHeight="1" x14ac:dyDescent="0.25">
      <c r="A314" s="304"/>
      <c r="B314" s="304"/>
      <c r="C314" s="279" t="s">
        <v>371</v>
      </c>
      <c r="D314" s="279"/>
      <c r="E314" s="279"/>
      <c r="F314" s="17"/>
      <c r="G314" s="17"/>
    </row>
    <row r="315" spans="1:25" s="155" customFormat="1" ht="32.25" customHeight="1" x14ac:dyDescent="0.25">
      <c r="A315" s="240"/>
      <c r="B315" s="240"/>
      <c r="C315" s="240" t="s">
        <v>305</v>
      </c>
      <c r="D315" s="240"/>
      <c r="E315" s="240"/>
      <c r="F315" s="17"/>
      <c r="G315" s="17"/>
    </row>
    <row r="316" spans="1:25" s="155" customFormat="1" ht="18.75" customHeight="1" x14ac:dyDescent="0.25">
      <c r="A316" s="24"/>
      <c r="B316" s="294" t="s">
        <v>369</v>
      </c>
      <c r="C316" s="337" t="s">
        <v>2</v>
      </c>
      <c r="D316" s="293" t="s">
        <v>276</v>
      </c>
      <c r="E316" s="281" t="s">
        <v>275</v>
      </c>
      <c r="F316" s="17"/>
      <c r="G316" s="17"/>
    </row>
    <row r="317" spans="1:25" s="155" customFormat="1" ht="27" customHeight="1" x14ac:dyDescent="0.25">
      <c r="A317" s="24"/>
      <c r="B317" s="295"/>
      <c r="C317" s="337"/>
      <c r="D317" s="293"/>
      <c r="E317" s="282"/>
      <c r="F317" s="17"/>
      <c r="G317" s="17"/>
    </row>
    <row r="318" spans="1:25" s="155" customFormat="1" ht="76.5" customHeight="1" x14ac:dyDescent="0.25">
      <c r="A318" s="165"/>
      <c r="B318" s="41">
        <v>1</v>
      </c>
      <c r="C318" s="79" t="s">
        <v>306</v>
      </c>
      <c r="D318" s="171">
        <v>2600000</v>
      </c>
      <c r="E318" s="172">
        <v>400000</v>
      </c>
      <c r="F318" s="17"/>
      <c r="G318" s="17"/>
    </row>
    <row r="319" spans="1:25" s="155" customFormat="1" ht="52.5" customHeight="1" x14ac:dyDescent="0.25">
      <c r="A319" s="280" t="s">
        <v>310</v>
      </c>
      <c r="B319" s="280"/>
      <c r="C319" s="280"/>
      <c r="D319" s="280"/>
      <c r="E319" s="280"/>
      <c r="F319" s="17"/>
      <c r="G319" s="17"/>
    </row>
    <row r="320" spans="1:25" s="155" customFormat="1" ht="44.25" customHeight="1" x14ac:dyDescent="0.25">
      <c r="A320" s="125" t="s">
        <v>22</v>
      </c>
      <c r="B320" s="125" t="s">
        <v>23</v>
      </c>
      <c r="C320" s="125" t="s">
        <v>24</v>
      </c>
      <c r="D320" s="125" t="s">
        <v>274</v>
      </c>
      <c r="E320" s="168" t="s">
        <v>275</v>
      </c>
      <c r="F320" s="17"/>
      <c r="G320" s="17"/>
    </row>
    <row r="321" spans="1:25" s="155" customFormat="1" ht="25.5" customHeight="1" x14ac:dyDescent="0.25">
      <c r="A321" s="296">
        <v>5</v>
      </c>
      <c r="B321" s="338" t="s">
        <v>307</v>
      </c>
      <c r="C321" s="71" t="s">
        <v>30</v>
      </c>
      <c r="D321" s="49">
        <f>SUM(D322:D323)</f>
        <v>800000</v>
      </c>
      <c r="E321" s="49">
        <f>SUM(E322:E323)</f>
        <v>400000</v>
      </c>
      <c r="F321" s="17"/>
      <c r="G321" s="17"/>
    </row>
    <row r="322" spans="1:25" s="155" customFormat="1" ht="24.75" customHeight="1" x14ac:dyDescent="0.25">
      <c r="A322" s="297"/>
      <c r="B322" s="339"/>
      <c r="C322" s="170" t="s">
        <v>138</v>
      </c>
      <c r="D322" s="106">
        <v>800000</v>
      </c>
      <c r="E322" s="169">
        <v>0</v>
      </c>
      <c r="F322" s="17"/>
      <c r="G322" s="17"/>
    </row>
    <row r="323" spans="1:25" s="155" customFormat="1" ht="18.75" customHeight="1" x14ac:dyDescent="0.25">
      <c r="A323" s="298"/>
      <c r="B323" s="339"/>
      <c r="C323" s="236" t="s">
        <v>308</v>
      </c>
      <c r="D323" s="106">
        <v>0</v>
      </c>
      <c r="E323" s="169">
        <v>400000</v>
      </c>
      <c r="F323" s="17"/>
      <c r="G323" s="17"/>
    </row>
    <row r="324" spans="1:25" ht="74.25" customHeight="1" thickBot="1" x14ac:dyDescent="0.3">
      <c r="A324" s="129" t="s">
        <v>309</v>
      </c>
      <c r="B324" s="129"/>
      <c r="C324" s="129"/>
      <c r="D324" s="165"/>
      <c r="E324" s="165"/>
      <c r="F324" s="17"/>
      <c r="G324" s="17"/>
      <c r="Y324" s="22"/>
    </row>
    <row r="325" spans="1:25" s="136" customFormat="1" ht="45.75" customHeight="1" x14ac:dyDescent="0.25">
      <c r="A325" s="125" t="s">
        <v>22</v>
      </c>
      <c r="B325" s="125" t="s">
        <v>23</v>
      </c>
      <c r="C325" s="125" t="s">
        <v>24</v>
      </c>
      <c r="D325" s="125" t="s">
        <v>274</v>
      </c>
      <c r="E325" s="168" t="s">
        <v>275</v>
      </c>
      <c r="F325" s="17"/>
      <c r="G325" s="17"/>
      <c r="H325"/>
      <c r="I325"/>
      <c r="J325"/>
      <c r="K325"/>
      <c r="L325"/>
      <c r="M325"/>
      <c r="N325"/>
      <c r="O325"/>
      <c r="P325"/>
      <c r="Q325"/>
      <c r="R325"/>
      <c r="S325"/>
      <c r="T325"/>
      <c r="U325"/>
      <c r="V325"/>
      <c r="W325"/>
      <c r="X325"/>
      <c r="Y325"/>
    </row>
    <row r="326" spans="1:25" ht="25.5" customHeight="1" x14ac:dyDescent="0.25">
      <c r="A326" s="272">
        <v>2</v>
      </c>
      <c r="B326" s="332" t="s">
        <v>132</v>
      </c>
      <c r="C326" s="71" t="s">
        <v>30</v>
      </c>
      <c r="D326" s="74">
        <f>SUM(D327)</f>
        <v>1800000</v>
      </c>
      <c r="E326" s="74">
        <f>SUM(E327:E338)</f>
        <v>1252000</v>
      </c>
      <c r="F326" s="17"/>
      <c r="G326" s="17"/>
    </row>
    <row r="327" spans="1:25" ht="49.5" customHeight="1" x14ac:dyDescent="0.25">
      <c r="A327" s="272"/>
      <c r="B327" s="332"/>
      <c r="C327" s="220" t="s">
        <v>232</v>
      </c>
      <c r="D327" s="226">
        <v>1800000</v>
      </c>
      <c r="E327" s="226">
        <v>0</v>
      </c>
      <c r="F327" s="17"/>
      <c r="G327" s="17"/>
    </row>
    <row r="328" spans="1:25" s="224" customFormat="1" ht="62.25" customHeight="1" x14ac:dyDescent="0.25">
      <c r="A328" s="237"/>
      <c r="B328" s="3" t="s">
        <v>55</v>
      </c>
      <c r="D328" s="22"/>
      <c r="G328" s="17"/>
    </row>
    <row r="329" spans="1:25" s="224" customFormat="1" ht="15.75" customHeight="1" x14ac:dyDescent="0.25">
      <c r="A329" s="241"/>
      <c r="B329" s="3" t="s">
        <v>56</v>
      </c>
      <c r="D329" s="38" t="s">
        <v>57</v>
      </c>
      <c r="G329" s="17"/>
    </row>
    <row r="330" spans="1:25" s="182" customFormat="1" ht="19.5" customHeight="1" x14ac:dyDescent="0.25">
      <c r="A330" s="241"/>
      <c r="B330" s="267" t="s">
        <v>373</v>
      </c>
      <c r="C330" s="267"/>
      <c r="D330" s="267"/>
      <c r="E330" s="224"/>
      <c r="F330" s="224"/>
      <c r="G330" s="17"/>
    </row>
    <row r="331" spans="1:25" s="224" customFormat="1" ht="147" customHeight="1" x14ac:dyDescent="0.25">
      <c r="A331" s="241"/>
      <c r="B331" s="217"/>
      <c r="C331" s="217"/>
      <c r="D331" s="217"/>
      <c r="G331" s="17"/>
    </row>
    <row r="332" spans="1:25" s="182" customFormat="1" ht="32.25" customHeight="1" x14ac:dyDescent="0.25">
      <c r="A332" s="269" t="s">
        <v>370</v>
      </c>
      <c r="B332" s="269"/>
      <c r="C332" s="269"/>
      <c r="D332" s="269"/>
      <c r="E332" s="269"/>
      <c r="F332" s="17"/>
      <c r="G332" s="17"/>
    </row>
    <row r="333" spans="1:25" ht="36.75" customHeight="1" thickBot="1" x14ac:dyDescent="0.3">
      <c r="A333" s="324" t="s">
        <v>341</v>
      </c>
      <c r="B333" s="324"/>
      <c r="C333" s="324"/>
      <c r="D333" s="324"/>
      <c r="E333" s="324"/>
      <c r="F333" s="17"/>
      <c r="G333" s="17"/>
      <c r="Y333" t="s">
        <v>199</v>
      </c>
    </row>
    <row r="334" spans="1:25" ht="15.75" x14ac:dyDescent="0.25">
      <c r="A334" s="15"/>
      <c r="B334" s="4" t="s">
        <v>0</v>
      </c>
      <c r="C334" s="322" t="s">
        <v>2</v>
      </c>
      <c r="D334" s="314" t="s">
        <v>293</v>
      </c>
      <c r="E334" s="283" t="s">
        <v>294</v>
      </c>
      <c r="F334" s="17"/>
      <c r="G334" s="17"/>
    </row>
    <row r="335" spans="1:25" ht="16.5" thickBot="1" x14ac:dyDescent="0.3">
      <c r="A335" s="15"/>
      <c r="B335" s="5" t="s">
        <v>1</v>
      </c>
      <c r="C335" s="323"/>
      <c r="D335" s="315"/>
      <c r="E335" s="284"/>
      <c r="F335" s="17"/>
      <c r="G335" s="17"/>
    </row>
    <row r="336" spans="1:25" ht="21.75" customHeight="1" thickBot="1" x14ac:dyDescent="0.3">
      <c r="A336" s="15"/>
      <c r="B336" s="6">
        <v>1</v>
      </c>
      <c r="C336" s="7" t="s">
        <v>58</v>
      </c>
      <c r="D336" s="173">
        <f>SUM(D337:D340)</f>
        <v>829000</v>
      </c>
      <c r="E336" s="173">
        <f>SUM(E337:E340)</f>
        <v>686000</v>
      </c>
      <c r="F336" s="17"/>
      <c r="G336" s="17"/>
    </row>
    <row r="337" spans="1:25" ht="16.5" thickBot="1" x14ac:dyDescent="0.3">
      <c r="A337" s="15"/>
      <c r="B337" s="6">
        <v>1.1000000000000001</v>
      </c>
      <c r="C337" s="7" t="s">
        <v>94</v>
      </c>
      <c r="D337" s="174">
        <v>579000</v>
      </c>
      <c r="E337" s="116">
        <v>526000</v>
      </c>
      <c r="F337" s="17"/>
      <c r="G337" s="17"/>
      <c r="H337" s="132"/>
      <c r="I337" s="132"/>
      <c r="J337" s="132"/>
      <c r="K337" s="132"/>
      <c r="L337" s="132"/>
      <c r="M337" s="132"/>
      <c r="N337" s="132"/>
      <c r="O337" s="132"/>
      <c r="P337" s="132"/>
      <c r="Q337" s="132"/>
      <c r="R337" s="132"/>
      <c r="S337" s="132"/>
      <c r="T337" s="132"/>
      <c r="U337" s="132"/>
      <c r="V337" s="132"/>
      <c r="W337" s="132"/>
      <c r="X337" s="132"/>
      <c r="Y337" s="132"/>
    </row>
    <row r="338" spans="1:25" ht="16.5" thickBot="1" x14ac:dyDescent="0.3">
      <c r="A338" s="15"/>
      <c r="B338" s="6">
        <v>1.2</v>
      </c>
      <c r="C338" s="7" t="s">
        <v>46</v>
      </c>
      <c r="D338" s="175">
        <v>130000</v>
      </c>
      <c r="E338" s="116">
        <v>40000</v>
      </c>
      <c r="F338" s="17"/>
      <c r="G338" s="17"/>
    </row>
    <row r="339" spans="1:25" ht="16.5" thickBot="1" x14ac:dyDescent="0.3">
      <c r="A339" s="15"/>
      <c r="B339" s="6">
        <v>1.3</v>
      </c>
      <c r="C339" s="7" t="s">
        <v>47</v>
      </c>
      <c r="D339" s="175">
        <v>120000</v>
      </c>
      <c r="E339" s="116">
        <v>120000</v>
      </c>
      <c r="F339" s="17"/>
      <c r="G339" s="17"/>
      <c r="H339" s="136"/>
      <c r="I339" s="136"/>
      <c r="J339" s="136"/>
      <c r="K339" s="136"/>
      <c r="L339" s="136"/>
      <c r="M339" s="136"/>
      <c r="N339" s="136"/>
      <c r="O339" s="136"/>
      <c r="P339" s="136"/>
      <c r="Q339" s="136"/>
      <c r="R339" s="136"/>
      <c r="S339" s="136"/>
      <c r="T339" s="136"/>
      <c r="U339" s="136"/>
      <c r="V339" s="136"/>
      <c r="W339" s="136"/>
      <c r="X339" s="136"/>
      <c r="Y339" s="136"/>
    </row>
    <row r="340" spans="1:25" ht="16.5" thickBot="1" x14ac:dyDescent="0.3">
      <c r="A340" s="94"/>
      <c r="B340" s="93">
        <v>1.4</v>
      </c>
      <c r="C340" s="7" t="s">
        <v>155</v>
      </c>
      <c r="D340" s="175">
        <v>0</v>
      </c>
      <c r="E340" s="176"/>
      <c r="F340" s="17"/>
      <c r="G340" s="17"/>
    </row>
    <row r="341" spans="1:25" ht="57.75" customHeight="1" thickBot="1" x14ac:dyDescent="0.3">
      <c r="A341" s="134"/>
      <c r="B341" s="135">
        <v>2</v>
      </c>
      <c r="C341" s="7" t="s">
        <v>231</v>
      </c>
      <c r="D341" s="175">
        <v>79000</v>
      </c>
      <c r="E341" s="176"/>
      <c r="F341" s="17"/>
      <c r="G341" s="17"/>
    </row>
    <row r="342" spans="1:25" ht="38.25" customHeight="1" x14ac:dyDescent="0.25">
      <c r="A342" s="330" t="s">
        <v>368</v>
      </c>
      <c r="B342" s="330"/>
      <c r="C342" s="330"/>
      <c r="D342" s="330"/>
      <c r="E342" s="330"/>
      <c r="F342" s="17"/>
      <c r="G342" s="17"/>
    </row>
    <row r="343" spans="1:25" ht="21.75" customHeight="1" thickBot="1" x14ac:dyDescent="0.3">
      <c r="A343" s="333" t="s">
        <v>245</v>
      </c>
      <c r="B343" s="333"/>
      <c r="C343" s="333"/>
      <c r="D343" s="133">
        <f>D366</f>
        <v>250000</v>
      </c>
      <c r="E343" s="133">
        <f>E366</f>
        <v>167739</v>
      </c>
      <c r="F343" s="17"/>
      <c r="G343" s="17"/>
    </row>
    <row r="344" spans="1:25" ht="48" thickBot="1" x14ac:dyDescent="0.3">
      <c r="A344" s="13" t="s">
        <v>22</v>
      </c>
      <c r="B344" s="14" t="s">
        <v>23</v>
      </c>
      <c r="C344" s="14" t="s">
        <v>24</v>
      </c>
      <c r="D344" s="59" t="s">
        <v>274</v>
      </c>
      <c r="E344" s="59" t="s">
        <v>275</v>
      </c>
      <c r="F344" s="17"/>
      <c r="G344" s="17"/>
    </row>
    <row r="345" spans="1:25" ht="32.25" thickBot="1" x14ac:dyDescent="0.3">
      <c r="A345" s="37">
        <v>1</v>
      </c>
      <c r="B345" s="140" t="s">
        <v>48</v>
      </c>
      <c r="C345" s="76" t="s">
        <v>49</v>
      </c>
      <c r="D345" s="68"/>
      <c r="E345" s="68">
        <v>81938</v>
      </c>
      <c r="F345" s="17"/>
      <c r="G345" s="17"/>
    </row>
    <row r="346" spans="1:25" ht="15.75" x14ac:dyDescent="0.25">
      <c r="A346" s="316">
        <v>2</v>
      </c>
      <c r="B346" s="334" t="s">
        <v>89</v>
      </c>
      <c r="C346" s="142" t="s">
        <v>30</v>
      </c>
      <c r="D346" s="74">
        <f>SUM(D347:D365)</f>
        <v>250000</v>
      </c>
      <c r="E346" s="74">
        <f>SUM(E347:E365)</f>
        <v>85801</v>
      </c>
      <c r="F346" s="17"/>
      <c r="G346" s="17"/>
    </row>
    <row r="347" spans="1:25" ht="31.5" x14ac:dyDescent="0.25">
      <c r="A347" s="317"/>
      <c r="B347" s="335"/>
      <c r="C347" s="80" t="s">
        <v>32</v>
      </c>
      <c r="D347" s="77"/>
      <c r="E347" s="72"/>
      <c r="F347" s="17"/>
      <c r="G347" s="17"/>
    </row>
    <row r="348" spans="1:25" ht="15.75" x14ac:dyDescent="0.25">
      <c r="A348" s="317"/>
      <c r="B348" s="335"/>
      <c r="C348" s="143" t="s">
        <v>99</v>
      </c>
      <c r="D348" s="77">
        <v>5000</v>
      </c>
      <c r="E348" s="72"/>
      <c r="F348" s="17"/>
      <c r="G348" s="17"/>
    </row>
    <row r="349" spans="1:25" ht="15.75" x14ac:dyDescent="0.25">
      <c r="A349" s="317"/>
      <c r="B349" s="335"/>
      <c r="C349" s="80" t="s">
        <v>144</v>
      </c>
      <c r="D349" s="77"/>
      <c r="E349" s="48"/>
      <c r="F349" s="17"/>
      <c r="G349" s="17"/>
    </row>
    <row r="350" spans="1:25" ht="15.75" x14ac:dyDescent="0.25">
      <c r="A350" s="317"/>
      <c r="B350" s="335"/>
      <c r="C350" s="80" t="s">
        <v>145</v>
      </c>
      <c r="D350" s="77"/>
      <c r="E350" s="70"/>
      <c r="F350" s="17"/>
      <c r="G350" s="17"/>
    </row>
    <row r="351" spans="1:25" ht="21" customHeight="1" x14ac:dyDescent="0.25">
      <c r="A351" s="317"/>
      <c r="B351" s="335"/>
      <c r="C351" s="80" t="s">
        <v>146</v>
      </c>
      <c r="D351" s="77">
        <v>10000</v>
      </c>
      <c r="E351" s="70">
        <v>5836</v>
      </c>
      <c r="F351" s="17"/>
      <c r="G351" s="17"/>
    </row>
    <row r="352" spans="1:25" ht="20.25" customHeight="1" x14ac:dyDescent="0.25">
      <c r="A352" s="317"/>
      <c r="B352" s="335"/>
      <c r="C352" s="80" t="s">
        <v>367</v>
      </c>
      <c r="D352" s="48">
        <v>10000</v>
      </c>
      <c r="E352" s="70"/>
      <c r="F352" s="17"/>
      <c r="G352" s="17"/>
    </row>
    <row r="353" spans="1:25" ht="17.25" customHeight="1" x14ac:dyDescent="0.25">
      <c r="A353" s="317"/>
      <c r="B353" s="335"/>
      <c r="C353" s="80" t="s">
        <v>299</v>
      </c>
      <c r="D353" s="48">
        <v>10000</v>
      </c>
      <c r="E353" s="70">
        <v>0</v>
      </c>
      <c r="F353" s="17"/>
      <c r="G353" s="17"/>
    </row>
    <row r="354" spans="1:25" s="155" customFormat="1" ht="36" customHeight="1" x14ac:dyDescent="0.25">
      <c r="A354" s="317"/>
      <c r="B354" s="335"/>
      <c r="C354" s="80" t="s">
        <v>106</v>
      </c>
      <c r="D354" s="48">
        <v>20000</v>
      </c>
      <c r="E354" s="70">
        <v>9000</v>
      </c>
      <c r="F354" s="17"/>
      <c r="G354" s="17"/>
    </row>
    <row r="355" spans="1:25" s="155" customFormat="1" ht="18.75" customHeight="1" x14ac:dyDescent="0.25">
      <c r="A355" s="317"/>
      <c r="B355" s="335"/>
      <c r="C355" s="80" t="s">
        <v>158</v>
      </c>
      <c r="D355" s="48">
        <v>25000</v>
      </c>
      <c r="E355" s="70">
        <v>12236</v>
      </c>
      <c r="F355" s="17"/>
      <c r="G355" s="17"/>
    </row>
    <row r="356" spans="1:25" s="136" customFormat="1" ht="17.25" customHeight="1" x14ac:dyDescent="0.25">
      <c r="A356" s="317"/>
      <c r="B356" s="335"/>
      <c r="C356" s="80" t="s">
        <v>73</v>
      </c>
      <c r="D356" s="48">
        <v>20000</v>
      </c>
      <c r="E356" s="70">
        <v>5222</v>
      </c>
      <c r="F356" s="17"/>
      <c r="G356" s="17"/>
      <c r="H356"/>
      <c r="I356"/>
      <c r="J356"/>
      <c r="K356"/>
      <c r="L356"/>
      <c r="M356"/>
      <c r="N356"/>
      <c r="O356"/>
      <c r="P356"/>
      <c r="Q356"/>
      <c r="R356"/>
      <c r="S356"/>
      <c r="T356"/>
      <c r="U356"/>
      <c r="V356"/>
      <c r="W356"/>
      <c r="X356"/>
      <c r="Y356"/>
    </row>
    <row r="357" spans="1:25" ht="15" customHeight="1" x14ac:dyDescent="0.25">
      <c r="A357" s="317"/>
      <c r="B357" s="335"/>
      <c r="C357" s="80" t="s">
        <v>300</v>
      </c>
      <c r="D357" s="116">
        <v>5000</v>
      </c>
      <c r="E357" s="70"/>
      <c r="F357" s="17"/>
      <c r="G357" s="17"/>
    </row>
    <row r="358" spans="1:25" ht="15.75" x14ac:dyDescent="0.25">
      <c r="A358" s="317"/>
      <c r="B358" s="335"/>
      <c r="C358" s="80" t="s">
        <v>301</v>
      </c>
      <c r="D358" s="116">
        <v>5000</v>
      </c>
      <c r="E358" s="70"/>
      <c r="F358" s="17"/>
      <c r="G358" s="17"/>
    </row>
    <row r="359" spans="1:25" ht="15.75" x14ac:dyDescent="0.25">
      <c r="A359" s="317"/>
      <c r="B359" s="335"/>
      <c r="C359" s="80" t="s">
        <v>302</v>
      </c>
      <c r="D359" s="48">
        <v>10000</v>
      </c>
      <c r="E359" s="70">
        <v>3430</v>
      </c>
      <c r="F359" s="17"/>
      <c r="G359" s="17"/>
    </row>
    <row r="360" spans="1:25" ht="15.75" x14ac:dyDescent="0.25">
      <c r="A360" s="317"/>
      <c r="B360" s="335"/>
      <c r="C360" s="80" t="s">
        <v>104</v>
      </c>
      <c r="D360" s="48"/>
      <c r="E360" s="70">
        <v>0</v>
      </c>
      <c r="F360" s="17"/>
      <c r="G360" s="17"/>
    </row>
    <row r="361" spans="1:25" ht="20.25" customHeight="1" x14ac:dyDescent="0.25">
      <c r="A361" s="317"/>
      <c r="B361" s="335"/>
      <c r="C361" s="80" t="s">
        <v>147</v>
      </c>
      <c r="D361" s="48"/>
      <c r="E361" s="70">
        <v>0</v>
      </c>
      <c r="F361" s="17"/>
      <c r="G361" s="17"/>
    </row>
    <row r="362" spans="1:25" ht="20.25" customHeight="1" x14ac:dyDescent="0.25">
      <c r="A362" s="317"/>
      <c r="B362" s="335"/>
      <c r="C362" s="80" t="s">
        <v>148</v>
      </c>
      <c r="D362" s="48"/>
      <c r="E362" s="70">
        <v>0</v>
      </c>
      <c r="F362" s="17"/>
      <c r="G362" s="17"/>
    </row>
    <row r="363" spans="1:25" ht="15.75" x14ac:dyDescent="0.25">
      <c r="A363" s="317"/>
      <c r="B363" s="335"/>
      <c r="C363" s="80" t="s">
        <v>88</v>
      </c>
      <c r="D363" s="48"/>
      <c r="E363" s="70"/>
      <c r="F363" s="17"/>
      <c r="G363" s="17"/>
    </row>
    <row r="364" spans="1:25" ht="15.75" x14ac:dyDescent="0.25">
      <c r="A364" s="317"/>
      <c r="B364" s="335"/>
      <c r="C364" s="80" t="s">
        <v>154</v>
      </c>
      <c r="D364" s="48">
        <v>10000</v>
      </c>
      <c r="E364" s="70">
        <v>4909</v>
      </c>
      <c r="F364" s="17"/>
      <c r="G364" s="17"/>
    </row>
    <row r="365" spans="1:25" ht="16.5" thickBot="1" x14ac:dyDescent="0.3">
      <c r="A365" s="318"/>
      <c r="B365" s="336"/>
      <c r="C365" s="80" t="s">
        <v>207</v>
      </c>
      <c r="D365" s="48">
        <v>120000</v>
      </c>
      <c r="E365" s="70">
        <v>45168</v>
      </c>
      <c r="F365" s="17"/>
      <c r="G365" s="17"/>
      <c r="H365" s="136"/>
      <c r="I365" s="136"/>
      <c r="J365" s="136"/>
      <c r="K365" s="136"/>
      <c r="L365" s="136"/>
      <c r="M365" s="136"/>
      <c r="N365" s="136"/>
      <c r="O365" s="136"/>
      <c r="P365" s="136"/>
      <c r="Q365" s="136"/>
      <c r="R365" s="136"/>
      <c r="S365" s="136"/>
      <c r="T365" s="136"/>
      <c r="U365" s="136"/>
      <c r="V365" s="136"/>
      <c r="W365" s="136"/>
      <c r="X365" s="136"/>
      <c r="Y365" s="136"/>
    </row>
    <row r="366" spans="1:25" ht="16.5" customHeight="1" x14ac:dyDescent="0.25">
      <c r="A366" s="141"/>
      <c r="B366" s="141"/>
      <c r="C366" s="139" t="s">
        <v>50</v>
      </c>
      <c r="D366" s="78">
        <f>SUM(D345,D346)</f>
        <v>250000</v>
      </c>
      <c r="E366" s="78">
        <f>SUM(E345,E346)</f>
        <v>167739</v>
      </c>
      <c r="F366" s="17"/>
      <c r="G366" s="17"/>
    </row>
    <row r="367" spans="1:25" ht="28.5" customHeight="1" x14ac:dyDescent="0.25">
      <c r="A367" s="19"/>
      <c r="B367" s="17"/>
      <c r="C367" s="17"/>
      <c r="D367" s="17"/>
      <c r="E367" s="17"/>
      <c r="F367" s="17"/>
      <c r="G367" s="17"/>
    </row>
    <row r="368" spans="1:25" ht="20.25" customHeight="1" x14ac:dyDescent="0.25">
      <c r="A368" s="277" t="s">
        <v>246</v>
      </c>
      <c r="B368" s="277"/>
      <c r="C368" s="277"/>
      <c r="D368" s="277"/>
      <c r="E368" s="17"/>
      <c r="F368" s="17"/>
      <c r="G368" s="17"/>
    </row>
    <row r="369" spans="1:25" ht="21.75" customHeight="1" thickBot="1" x14ac:dyDescent="0.3">
      <c r="A369" s="328" t="s">
        <v>51</v>
      </c>
      <c r="B369" s="328"/>
      <c r="C369" s="328"/>
      <c r="D369" s="255">
        <f>D371</f>
        <v>658000</v>
      </c>
      <c r="E369" s="255">
        <f>E371</f>
        <v>491273</v>
      </c>
      <c r="F369" s="17"/>
      <c r="G369" s="17"/>
    </row>
    <row r="370" spans="1:25" s="132" customFormat="1" ht="48" thickBot="1" x14ac:dyDescent="0.3">
      <c r="A370" s="13" t="s">
        <v>38</v>
      </c>
      <c r="B370" s="59" t="s">
        <v>23</v>
      </c>
      <c r="C370" s="59" t="s">
        <v>24</v>
      </c>
      <c r="D370" s="59" t="s">
        <v>274</v>
      </c>
      <c r="E370" s="59" t="s">
        <v>275</v>
      </c>
      <c r="F370" s="17"/>
      <c r="G370" s="17"/>
      <c r="H370"/>
      <c r="I370"/>
      <c r="J370"/>
      <c r="K370"/>
      <c r="L370"/>
      <c r="M370"/>
      <c r="N370"/>
      <c r="O370"/>
      <c r="P370"/>
      <c r="Q370"/>
      <c r="R370"/>
      <c r="S370"/>
      <c r="T370"/>
      <c r="U370"/>
      <c r="V370"/>
      <c r="W370"/>
      <c r="X370"/>
      <c r="Y370"/>
    </row>
    <row r="371" spans="1:25" ht="31.5" x14ac:dyDescent="0.25">
      <c r="A371" s="256"/>
      <c r="B371" s="168"/>
      <c r="C371" s="257" t="s">
        <v>52</v>
      </c>
      <c r="D371" s="258">
        <f>SUM(D372,D373,D388)</f>
        <v>658000</v>
      </c>
      <c r="E371" s="258">
        <f>SUM(E372,E373,E388)</f>
        <v>491273</v>
      </c>
      <c r="F371" s="17"/>
      <c r="G371" s="17"/>
    </row>
    <row r="372" spans="1:25" ht="31.5" x14ac:dyDescent="0.25">
      <c r="A372" s="228">
        <v>1</v>
      </c>
      <c r="B372" s="229" t="s">
        <v>53</v>
      </c>
      <c r="C372" s="228" t="s">
        <v>336</v>
      </c>
      <c r="D372" s="124">
        <v>306000</v>
      </c>
      <c r="E372" s="124">
        <v>266939</v>
      </c>
      <c r="F372" s="17"/>
      <c r="G372" s="17"/>
    </row>
    <row r="373" spans="1:25" ht="15.75" x14ac:dyDescent="0.25">
      <c r="A373" s="270">
        <v>2</v>
      </c>
      <c r="B373" s="313" t="s">
        <v>77</v>
      </c>
      <c r="C373" s="71" t="s">
        <v>28</v>
      </c>
      <c r="D373" s="225">
        <f>SUM(D374:D387)</f>
        <v>273000</v>
      </c>
      <c r="E373" s="225">
        <f>SUM(E374:E387)</f>
        <v>216204</v>
      </c>
      <c r="F373" s="17"/>
      <c r="G373" s="17"/>
    </row>
    <row r="374" spans="1:25" ht="18.75" customHeight="1" x14ac:dyDescent="0.25">
      <c r="A374" s="270"/>
      <c r="B374" s="313"/>
      <c r="C374" s="159" t="s">
        <v>130</v>
      </c>
      <c r="D374" s="226">
        <v>4000</v>
      </c>
      <c r="E374" s="226">
        <v>2688</v>
      </c>
      <c r="F374" s="17"/>
      <c r="G374" s="17"/>
    </row>
    <row r="375" spans="1:25" ht="12.75" customHeight="1" x14ac:dyDescent="0.25">
      <c r="A375" s="270"/>
      <c r="B375" s="313"/>
      <c r="C375" s="159" t="s">
        <v>149</v>
      </c>
      <c r="D375" s="226">
        <v>1000</v>
      </c>
      <c r="E375" s="226">
        <v>59</v>
      </c>
      <c r="F375" s="17"/>
      <c r="G375" s="17"/>
    </row>
    <row r="376" spans="1:25" ht="15.75" x14ac:dyDescent="0.25">
      <c r="A376" s="270"/>
      <c r="B376" s="313"/>
      <c r="C376" s="159" t="s">
        <v>129</v>
      </c>
      <c r="D376" s="226">
        <v>15000</v>
      </c>
      <c r="E376" s="226">
        <v>11881</v>
      </c>
      <c r="F376" s="17"/>
      <c r="G376" s="17"/>
    </row>
    <row r="377" spans="1:25" ht="15.75" x14ac:dyDescent="0.25">
      <c r="A377" s="270"/>
      <c r="B377" s="313"/>
      <c r="C377" s="220" t="s">
        <v>128</v>
      </c>
      <c r="D377" s="226">
        <v>18000</v>
      </c>
      <c r="E377" s="226">
        <v>14977</v>
      </c>
      <c r="F377" s="17"/>
      <c r="G377" s="17"/>
    </row>
    <row r="378" spans="1:25" ht="15.75" x14ac:dyDescent="0.25">
      <c r="A378" s="270"/>
      <c r="B378" s="313"/>
      <c r="C378" s="220" t="s">
        <v>97</v>
      </c>
      <c r="D378" s="226">
        <v>11000</v>
      </c>
      <c r="E378" s="226">
        <v>4195</v>
      </c>
      <c r="F378" s="17"/>
      <c r="G378" s="17"/>
    </row>
    <row r="379" spans="1:25" ht="25.5" customHeight="1" x14ac:dyDescent="0.25">
      <c r="A379" s="270"/>
      <c r="B379" s="313"/>
      <c r="C379" s="220" t="s">
        <v>90</v>
      </c>
      <c r="D379" s="226">
        <v>3000</v>
      </c>
      <c r="E379" s="226">
        <v>1935</v>
      </c>
      <c r="F379" s="17"/>
      <c r="G379" s="17"/>
      <c r="H379" s="132"/>
      <c r="I379" s="132"/>
      <c r="J379" s="132"/>
      <c r="K379" s="132"/>
      <c r="L379" s="132"/>
      <c r="M379" s="132"/>
      <c r="N379" s="132"/>
      <c r="O379" s="132"/>
      <c r="P379" s="132"/>
      <c r="Q379" s="132"/>
      <c r="R379" s="132"/>
      <c r="S379" s="132"/>
      <c r="T379" s="132"/>
      <c r="U379" s="132"/>
      <c r="V379" s="132"/>
      <c r="W379" s="132"/>
      <c r="X379" s="132"/>
      <c r="Y379" s="132"/>
    </row>
    <row r="380" spans="1:25" ht="48" customHeight="1" x14ac:dyDescent="0.25">
      <c r="A380" s="270"/>
      <c r="B380" s="313"/>
      <c r="C380" s="220" t="s">
        <v>127</v>
      </c>
      <c r="D380" s="226">
        <v>50000</v>
      </c>
      <c r="E380" s="226">
        <v>44200</v>
      </c>
      <c r="F380" s="17"/>
      <c r="G380" s="17"/>
    </row>
    <row r="381" spans="1:25" ht="63" x14ac:dyDescent="0.25">
      <c r="A381" s="270"/>
      <c r="B381" s="313"/>
      <c r="C381" s="220" t="s">
        <v>322</v>
      </c>
      <c r="D381" s="67">
        <v>56000</v>
      </c>
      <c r="E381" s="226">
        <v>52638</v>
      </c>
      <c r="F381" s="17"/>
      <c r="G381" s="17"/>
    </row>
    <row r="382" spans="1:25" ht="50.25" customHeight="1" x14ac:dyDescent="0.25">
      <c r="A382" s="270"/>
      <c r="B382" s="313"/>
      <c r="C382" s="220" t="s">
        <v>321</v>
      </c>
      <c r="D382" s="67">
        <v>17000</v>
      </c>
      <c r="E382" s="226">
        <v>4754</v>
      </c>
      <c r="F382" s="17"/>
      <c r="G382" s="17"/>
    </row>
    <row r="383" spans="1:25" ht="15.75" x14ac:dyDescent="0.25">
      <c r="A383" s="270"/>
      <c r="B383" s="313"/>
      <c r="C383" s="220" t="s">
        <v>220</v>
      </c>
      <c r="D383" s="67">
        <v>4000</v>
      </c>
      <c r="E383" s="226">
        <v>2695</v>
      </c>
      <c r="F383" s="17"/>
      <c r="G383" s="17"/>
    </row>
    <row r="384" spans="1:25" ht="50.25" customHeight="1" x14ac:dyDescent="0.25">
      <c r="A384" s="270"/>
      <c r="B384" s="313"/>
      <c r="C384" s="220" t="s">
        <v>320</v>
      </c>
      <c r="D384" s="67">
        <v>11000</v>
      </c>
      <c r="E384" s="226">
        <v>7137</v>
      </c>
      <c r="F384" s="17"/>
      <c r="G384" s="17"/>
    </row>
    <row r="385" spans="1:7" ht="15.75" x14ac:dyDescent="0.25">
      <c r="A385" s="270"/>
      <c r="B385" s="313"/>
      <c r="C385" s="220" t="s">
        <v>54</v>
      </c>
      <c r="D385" s="226">
        <v>1000</v>
      </c>
      <c r="E385" s="226">
        <v>198</v>
      </c>
      <c r="F385" s="17"/>
      <c r="G385" s="17"/>
    </row>
    <row r="386" spans="1:7" ht="15.75" x14ac:dyDescent="0.25">
      <c r="A386" s="270"/>
      <c r="B386" s="313"/>
      <c r="C386" s="220" t="s">
        <v>150</v>
      </c>
      <c r="D386" s="226">
        <v>2000</v>
      </c>
      <c r="E386" s="226">
        <v>1200</v>
      </c>
      <c r="F386" s="17"/>
      <c r="G386" s="17"/>
    </row>
    <row r="387" spans="1:7" ht="85.5" customHeight="1" x14ac:dyDescent="0.25">
      <c r="A387" s="270"/>
      <c r="B387" s="313"/>
      <c r="C387" s="220" t="s">
        <v>323</v>
      </c>
      <c r="D387" s="226">
        <v>80000</v>
      </c>
      <c r="E387" s="226">
        <v>67647</v>
      </c>
      <c r="F387" s="17"/>
      <c r="G387" s="17"/>
    </row>
    <row r="388" spans="1:7" ht="15.75" x14ac:dyDescent="0.25">
      <c r="A388" s="270">
        <v>3</v>
      </c>
      <c r="B388" s="331" t="s">
        <v>131</v>
      </c>
      <c r="C388" s="220" t="s">
        <v>30</v>
      </c>
      <c r="D388" s="225">
        <f>SUM(D389:D392)</f>
        <v>79000</v>
      </c>
      <c r="E388" s="329">
        <v>8130</v>
      </c>
      <c r="F388" s="17"/>
      <c r="G388" s="17"/>
    </row>
    <row r="389" spans="1:7" ht="15.75" x14ac:dyDescent="0.25">
      <c r="A389" s="270"/>
      <c r="B389" s="331"/>
      <c r="C389" s="220" t="s">
        <v>316</v>
      </c>
      <c r="D389" s="226">
        <v>50000</v>
      </c>
      <c r="E389" s="329"/>
    </row>
    <row r="390" spans="1:7" ht="15.75" x14ac:dyDescent="0.25">
      <c r="A390" s="270"/>
      <c r="B390" s="331"/>
      <c r="C390" s="220" t="s">
        <v>319</v>
      </c>
      <c r="D390" s="226">
        <v>14000</v>
      </c>
      <c r="E390" s="329"/>
      <c r="G390" s="3"/>
    </row>
    <row r="391" spans="1:7" ht="15.75" x14ac:dyDescent="0.25">
      <c r="A391" s="270"/>
      <c r="B391" s="331"/>
      <c r="C391" s="220" t="s">
        <v>318</v>
      </c>
      <c r="D391" s="226">
        <v>12000</v>
      </c>
      <c r="E391" s="329"/>
      <c r="G391" s="3"/>
    </row>
    <row r="392" spans="1:7" ht="15.75" x14ac:dyDescent="0.25">
      <c r="A392" s="270"/>
      <c r="B392" s="331"/>
      <c r="C392" s="220" t="s">
        <v>317</v>
      </c>
      <c r="D392" s="226">
        <v>3000</v>
      </c>
      <c r="E392" s="329"/>
    </row>
    <row r="393" spans="1:7" ht="15.75" x14ac:dyDescent="0.25">
      <c r="A393" s="28"/>
      <c r="C393" s="34"/>
    </row>
    <row r="394" spans="1:7" ht="15.75" x14ac:dyDescent="0.25">
      <c r="A394" s="3" t="s">
        <v>55</v>
      </c>
      <c r="C394" s="22"/>
    </row>
    <row r="395" spans="1:7" ht="15.75" x14ac:dyDescent="0.25">
      <c r="A395" s="3" t="s">
        <v>56</v>
      </c>
      <c r="C395" s="38" t="s">
        <v>57</v>
      </c>
    </row>
    <row r="396" spans="1:7" x14ac:dyDescent="0.25">
      <c r="A396" s="268" t="s">
        <v>355</v>
      </c>
      <c r="B396" s="268"/>
      <c r="C396" s="268"/>
      <c r="D396" s="182"/>
      <c r="E396" s="182"/>
    </row>
    <row r="397" spans="1:7" ht="15.75" x14ac:dyDescent="0.25">
      <c r="A397" s="3"/>
    </row>
  </sheetData>
  <mergeCells count="164">
    <mergeCell ref="A24:H24"/>
    <mergeCell ref="C26:C27"/>
    <mergeCell ref="F26:G27"/>
    <mergeCell ref="A68:G68"/>
    <mergeCell ref="A212:C212"/>
    <mergeCell ref="A204:A205"/>
    <mergeCell ref="A299:A307"/>
    <mergeCell ref="A172:A181"/>
    <mergeCell ref="A195:A196"/>
    <mergeCell ref="A114:C114"/>
    <mergeCell ref="B204:B205"/>
    <mergeCell ref="B223:B225"/>
    <mergeCell ref="A115:C115"/>
    <mergeCell ref="A117:A118"/>
    <mergeCell ref="B117:B118"/>
    <mergeCell ref="C117:C118"/>
    <mergeCell ref="A122:A126"/>
    <mergeCell ref="C112:C113"/>
    <mergeCell ref="E223:E225"/>
    <mergeCell ref="B65:C65"/>
    <mergeCell ref="F65:G65"/>
    <mergeCell ref="D112:D113"/>
    <mergeCell ref="C199:C200"/>
    <mergeCell ref="A183:C183"/>
    <mergeCell ref="B166:C166"/>
    <mergeCell ref="A66:G66"/>
    <mergeCell ref="A67:G67"/>
    <mergeCell ref="A72:G72"/>
    <mergeCell ref="B159:B161"/>
    <mergeCell ref="B199:B200"/>
    <mergeCell ref="B171:C171"/>
    <mergeCell ref="A76:G76"/>
    <mergeCell ref="D199:D200"/>
    <mergeCell ref="E199:E200"/>
    <mergeCell ref="B122:B126"/>
    <mergeCell ref="A69:G69"/>
    <mergeCell ref="A130:C130"/>
    <mergeCell ref="B134:B152"/>
    <mergeCell ref="B95:B110"/>
    <mergeCell ref="A134:A152"/>
    <mergeCell ref="E112:E113"/>
    <mergeCell ref="A112:A113"/>
    <mergeCell ref="B112:B113"/>
    <mergeCell ref="A199:A200"/>
    <mergeCell ref="A159:A161"/>
    <mergeCell ref="A18:H18"/>
    <mergeCell ref="F54:G54"/>
    <mergeCell ref="A91:B91"/>
    <mergeCell ref="A95:A110"/>
    <mergeCell ref="A73:G73"/>
    <mergeCell ref="A74:G74"/>
    <mergeCell ref="A75:G75"/>
    <mergeCell ref="A77:G77"/>
    <mergeCell ref="A78:G78"/>
    <mergeCell ref="A19:H19"/>
    <mergeCell ref="A25:H25"/>
    <mergeCell ref="A20:E20"/>
    <mergeCell ref="F48:G48"/>
    <mergeCell ref="E26:E27"/>
    <mergeCell ref="F46:G46"/>
    <mergeCell ref="F40:G40"/>
    <mergeCell ref="F38:G38"/>
    <mergeCell ref="F34:G34"/>
    <mergeCell ref="F35:G35"/>
    <mergeCell ref="F33:G33"/>
    <mergeCell ref="F36:G36"/>
    <mergeCell ref="F28:G28"/>
    <mergeCell ref="F37:G37"/>
    <mergeCell ref="F29:G29"/>
    <mergeCell ref="A9:H9"/>
    <mergeCell ref="A10:H10"/>
    <mergeCell ref="A11:H11"/>
    <mergeCell ref="A12:H12"/>
    <mergeCell ref="A13:H13"/>
    <mergeCell ref="A14:H14"/>
    <mergeCell ref="A15:H15"/>
    <mergeCell ref="A16:H16"/>
    <mergeCell ref="A17:H17"/>
    <mergeCell ref="A388:A392"/>
    <mergeCell ref="A278:C278"/>
    <mergeCell ref="B373:B387"/>
    <mergeCell ref="D334:D335"/>
    <mergeCell ref="A346:A365"/>
    <mergeCell ref="A288:C288"/>
    <mergeCell ref="A292:A296"/>
    <mergeCell ref="A297:A298"/>
    <mergeCell ref="C334:C335"/>
    <mergeCell ref="B292:B296"/>
    <mergeCell ref="A333:E333"/>
    <mergeCell ref="A309:C309"/>
    <mergeCell ref="A369:C369"/>
    <mergeCell ref="E388:E392"/>
    <mergeCell ref="A342:E342"/>
    <mergeCell ref="B388:B392"/>
    <mergeCell ref="B285:B287"/>
    <mergeCell ref="B297:B298"/>
    <mergeCell ref="E300:E306"/>
    <mergeCell ref="A343:C343"/>
    <mergeCell ref="B346:B365"/>
    <mergeCell ref="C316:C317"/>
    <mergeCell ref="B326:B327"/>
    <mergeCell ref="B321:B323"/>
    <mergeCell ref="D26:D27"/>
    <mergeCell ref="F30:G30"/>
    <mergeCell ref="F50:G50"/>
    <mergeCell ref="F52:G52"/>
    <mergeCell ref="F39:G39"/>
    <mergeCell ref="A70:G70"/>
    <mergeCell ref="A71:G71"/>
    <mergeCell ref="F58:G58"/>
    <mergeCell ref="F41:G41"/>
    <mergeCell ref="F45:G45"/>
    <mergeCell ref="F57:G57"/>
    <mergeCell ref="F53:G53"/>
    <mergeCell ref="F62:G62"/>
    <mergeCell ref="F64:G64"/>
    <mergeCell ref="F31:G31"/>
    <mergeCell ref="F32:G32"/>
    <mergeCell ref="A319:E319"/>
    <mergeCell ref="E316:E317"/>
    <mergeCell ref="E334:E335"/>
    <mergeCell ref="A248:A249"/>
    <mergeCell ref="A226:C226"/>
    <mergeCell ref="A271:A273"/>
    <mergeCell ref="B259:B264"/>
    <mergeCell ref="A259:A264"/>
    <mergeCell ref="B234:B235"/>
    <mergeCell ref="A234:A235"/>
    <mergeCell ref="B242:B244"/>
    <mergeCell ref="E260:E264"/>
    <mergeCell ref="B271:B273"/>
    <mergeCell ref="B231:B232"/>
    <mergeCell ref="D316:D317"/>
    <mergeCell ref="A326:A327"/>
    <mergeCell ref="B316:B317"/>
    <mergeCell ref="A321:A323"/>
    <mergeCell ref="A242:A244"/>
    <mergeCell ref="A284:A287"/>
    <mergeCell ref="B299:B307"/>
    <mergeCell ref="A314:B314"/>
    <mergeCell ref="A396:C396"/>
    <mergeCell ref="A332:E332"/>
    <mergeCell ref="A373:A387"/>
    <mergeCell ref="B173:B181"/>
    <mergeCell ref="A189:A193"/>
    <mergeCell ref="A197:A198"/>
    <mergeCell ref="A202:A203"/>
    <mergeCell ref="A207:A209"/>
    <mergeCell ref="B207:B209"/>
    <mergeCell ref="A223:A225"/>
    <mergeCell ref="A231:A232"/>
    <mergeCell ref="A250:A258"/>
    <mergeCell ref="A266:C266"/>
    <mergeCell ref="B246:B247"/>
    <mergeCell ref="A368:D368"/>
    <mergeCell ref="A237:A241"/>
    <mergeCell ref="B237:B241"/>
    <mergeCell ref="A246:A247"/>
    <mergeCell ref="B250:B258"/>
    <mergeCell ref="B195:B196"/>
    <mergeCell ref="B189:B193"/>
    <mergeCell ref="B197:B198"/>
    <mergeCell ref="B202:B203"/>
    <mergeCell ref="C314:E314"/>
  </mergeCells>
  <hyperlinks>
    <hyperlink ref="C7" r:id="rId1" display="mailto:gurghiu@cjmures.ro" xr:uid="{00000000-0004-0000-0000-000000000000}"/>
  </hyperlinks>
  <pageMargins left="0.51181102362204722" right="0.31496062992125984" top="0.47244094488188981" bottom="0.31496062992125984"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vt:i4>
      </vt:variant>
      <vt:variant>
        <vt:lpstr>Zone denumite</vt:lpstr>
      </vt:variant>
      <vt:variant>
        <vt:i4>1</vt:i4>
      </vt:variant>
    </vt:vector>
  </HeadingPairs>
  <TitlesOfParts>
    <vt:vector size="4" baseType="lpstr">
      <vt:lpstr>Foaie1</vt:lpstr>
      <vt:lpstr>Foaie2</vt:lpstr>
      <vt:lpstr>Foaie3</vt:lpstr>
      <vt:lpstr>Foaie1!_GoBack</vt:lpstr>
    </vt:vector>
  </TitlesOfParts>
  <Company>Unitate Scolara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Firu</dc:creator>
  <cp:lastModifiedBy>Primarie</cp:lastModifiedBy>
  <cp:lastPrinted>2022-01-28T10:11:14Z</cp:lastPrinted>
  <dcterms:created xsi:type="dcterms:W3CDTF">2019-01-29T10:08:11Z</dcterms:created>
  <dcterms:modified xsi:type="dcterms:W3CDTF">2022-02-10T10:20:23Z</dcterms:modified>
</cp:coreProperties>
</file>